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autoCompressPictures="0"/>
  <mc:AlternateContent xmlns:mc="http://schemas.openxmlformats.org/markup-compatibility/2006">
    <mc:Choice Requires="x15">
      <x15ac:absPath xmlns:x15ac="http://schemas.microsoft.com/office/spreadsheetml/2010/11/ac" url="https://stratacommunity.sharepoint.com/sites/National/Shared Documents/Events/2022-2023/2023 Thrive at Work Courses/"/>
    </mc:Choice>
  </mc:AlternateContent>
  <xr:revisionPtr revIDLastSave="0" documentId="8_{EDC170E9-E58C-4390-9B26-EC52E0E4B7CA}" xr6:coauthVersionLast="47" xr6:coauthVersionMax="47" xr10:uidLastSave="{00000000-0000-0000-0000-000000000000}"/>
  <bookViews>
    <workbookView xWindow="-24120" yWindow="5430" windowWidth="24240" windowHeight="13140" activeTab="1" xr2:uid="{00000000-000D-0000-FFFF-FFFF00000000}"/>
  </bookViews>
  <sheets>
    <sheet name="Instructions for completing" sheetId="6" r:id="rId1"/>
    <sheet name="Mitigate Illness" sheetId="2" r:id="rId2"/>
    <sheet name="Prevent Harm" sheetId="5" r:id="rId3"/>
    <sheet name="Promote Thriving" sheetId="7" r:id="rId4"/>
    <sheet name="Heat maps" sheetId="9" r:id="rId5"/>
    <sheet name="calculations" sheetId="12" state="hidden" r:id="rId6"/>
    <sheet name="Vlookups" sheetId="14" state="hidden" r:id="rId7"/>
    <sheet name="labels" sheetId="4" state="hidden" r:id="rId8"/>
    <sheet name="Action Plan" sheetId="10" r:id="rId9"/>
  </sheets>
  <definedNames>
    <definedName name="_xlnm._FilterDatabase" localSheetId="1" hidden="1">'Mitigate Illness'!$A$2:$M$142</definedName>
    <definedName name="_xlnm._FilterDatabase" localSheetId="2" hidden="1">'Prevent Harm'!$A$2:$M$162</definedName>
    <definedName name="_xlnm._FilterDatabase" localSheetId="3" hidden="1">'Promote Thriving'!$A$2:$M$82</definedName>
    <definedName name="_xlnm.Print_Area" localSheetId="0">'Instructions for completing'!$A$4:$M$75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116" i="7" l="1"/>
  <c r="M4" i="7"/>
  <c r="M5" i="7"/>
  <c r="M6" i="7"/>
  <c r="M7"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5" i="7"/>
  <c r="M106" i="7"/>
  <c r="M107" i="7"/>
  <c r="M108" i="7"/>
  <c r="M109" i="7"/>
  <c r="M110" i="7"/>
  <c r="M111" i="7"/>
  <c r="M112" i="7"/>
  <c r="M113" i="7"/>
  <c r="M114" i="7"/>
  <c r="M115" i="7"/>
  <c r="M117" i="7"/>
  <c r="M118" i="7"/>
  <c r="M119" i="7"/>
  <c r="M120" i="7"/>
  <c r="M121" i="7"/>
  <c r="M122" i="7"/>
  <c r="M3" i="5"/>
  <c r="H4" i="2"/>
  <c r="I4" i="2" s="1"/>
  <c r="H5" i="2"/>
  <c r="I5" i="2" s="1"/>
  <c r="H6" i="2"/>
  <c r="I6" i="2" s="1"/>
  <c r="H7" i="2"/>
  <c r="I7" i="2" s="1"/>
  <c r="H8" i="2"/>
  <c r="I8" i="2" s="1"/>
  <c r="H9" i="2"/>
  <c r="I9" i="2" s="1"/>
  <c r="H10" i="2"/>
  <c r="I10" i="2" s="1"/>
  <c r="H11" i="2"/>
  <c r="I11" i="2" s="1"/>
  <c r="H12" i="2"/>
  <c r="I12" i="2" s="1"/>
  <c r="H13" i="2"/>
  <c r="I13" i="2" s="1"/>
  <c r="H14" i="2"/>
  <c r="I14" i="2" s="1"/>
  <c r="H15" i="2"/>
  <c r="I15" i="2" s="1"/>
  <c r="H16" i="2"/>
  <c r="I16" i="2" s="1"/>
  <c r="H17" i="2"/>
  <c r="I17" i="2" s="1"/>
  <c r="H18" i="2"/>
  <c r="I18" i="2" s="1"/>
  <c r="H19" i="2"/>
  <c r="I19" i="2" s="1"/>
  <c r="H20" i="2"/>
  <c r="I20" i="2" s="1"/>
  <c r="H21" i="2"/>
  <c r="I21" i="2" s="1"/>
  <c r="H22" i="2"/>
  <c r="I22" i="2" s="1"/>
  <c r="H23" i="2"/>
  <c r="I23" i="2" s="1"/>
  <c r="H24" i="2"/>
  <c r="I24" i="2" s="1"/>
  <c r="H25" i="2"/>
  <c r="I25" i="2" s="1"/>
  <c r="H26" i="2"/>
  <c r="I26" i="2" s="1"/>
  <c r="H27" i="2"/>
  <c r="I27" i="2" s="1"/>
  <c r="H28" i="2"/>
  <c r="I28" i="2" s="1"/>
  <c r="H29" i="2"/>
  <c r="I29" i="2" s="1"/>
  <c r="H30" i="2"/>
  <c r="I30" i="2" s="1"/>
  <c r="H31" i="2"/>
  <c r="I31" i="2" s="1"/>
  <c r="H32" i="2"/>
  <c r="I32" i="2" s="1"/>
  <c r="H33" i="2"/>
  <c r="I33" i="2" s="1"/>
  <c r="H34" i="2"/>
  <c r="I34" i="2" s="1"/>
  <c r="H35" i="2"/>
  <c r="I35" i="2" s="1"/>
  <c r="H36" i="2"/>
  <c r="I36" i="2" s="1"/>
  <c r="H37" i="2"/>
  <c r="I37" i="2" s="1"/>
  <c r="H38" i="2"/>
  <c r="I38" i="2" s="1"/>
  <c r="H39" i="2"/>
  <c r="I39" i="2" s="1"/>
  <c r="H40" i="2"/>
  <c r="I40" i="2" s="1"/>
  <c r="H41" i="2"/>
  <c r="I41" i="2" s="1"/>
  <c r="H42" i="2"/>
  <c r="I42" i="2" s="1"/>
  <c r="H43" i="2"/>
  <c r="I43" i="2" s="1"/>
  <c r="H44" i="2"/>
  <c r="I44" i="2" s="1"/>
  <c r="H45" i="2"/>
  <c r="I45" i="2" s="1"/>
  <c r="H46" i="2"/>
  <c r="I46" i="2" s="1"/>
  <c r="H47" i="2"/>
  <c r="I47" i="2" s="1"/>
  <c r="H48" i="2"/>
  <c r="I48" i="2" s="1"/>
  <c r="H49" i="2"/>
  <c r="I49" i="2" s="1"/>
  <c r="H50" i="2"/>
  <c r="I50" i="2" s="1"/>
  <c r="H51" i="2"/>
  <c r="I51" i="2" s="1"/>
  <c r="H52" i="2"/>
  <c r="I52" i="2" s="1"/>
  <c r="H53" i="2"/>
  <c r="I53" i="2" s="1"/>
  <c r="H54" i="2"/>
  <c r="I54" i="2" s="1"/>
  <c r="H55" i="2"/>
  <c r="I55" i="2" s="1"/>
  <c r="H56" i="2"/>
  <c r="I56" i="2" s="1"/>
  <c r="H57" i="2"/>
  <c r="I57" i="2" s="1"/>
  <c r="H58" i="2"/>
  <c r="I58" i="2" s="1"/>
  <c r="H59" i="2"/>
  <c r="I59" i="2" s="1"/>
  <c r="H60" i="2"/>
  <c r="I60" i="2" s="1"/>
  <c r="H61" i="2"/>
  <c r="I61" i="2" s="1"/>
  <c r="H62" i="2"/>
  <c r="I62" i="2" s="1"/>
  <c r="H63" i="2"/>
  <c r="I63" i="2" s="1"/>
  <c r="H64" i="2"/>
  <c r="I64" i="2" s="1"/>
  <c r="H65" i="2"/>
  <c r="I65" i="2" s="1"/>
  <c r="H66" i="2"/>
  <c r="I66" i="2" s="1"/>
  <c r="H67" i="2"/>
  <c r="I67" i="2" s="1"/>
  <c r="H68" i="2"/>
  <c r="I68" i="2" s="1"/>
  <c r="H69" i="2"/>
  <c r="I69" i="2" s="1"/>
  <c r="H70" i="2"/>
  <c r="I70" i="2" s="1"/>
  <c r="H71" i="2"/>
  <c r="I71" i="2" s="1"/>
  <c r="H72" i="2"/>
  <c r="I72" i="2" s="1"/>
  <c r="H73" i="2"/>
  <c r="I73" i="2" s="1"/>
  <c r="H74" i="2"/>
  <c r="I74" i="2" s="1"/>
  <c r="H75" i="2"/>
  <c r="I75" i="2" s="1"/>
  <c r="H76" i="2"/>
  <c r="I76" i="2" s="1"/>
  <c r="H77" i="2"/>
  <c r="I77" i="2" s="1"/>
  <c r="H78" i="2"/>
  <c r="I78" i="2" s="1"/>
  <c r="H79" i="2"/>
  <c r="I79" i="2" s="1"/>
  <c r="H80" i="2"/>
  <c r="I80" i="2" s="1"/>
  <c r="H81" i="2"/>
  <c r="I81" i="2" s="1"/>
  <c r="H82" i="2"/>
  <c r="I82" i="2" s="1"/>
  <c r="H83" i="2"/>
  <c r="I83" i="2" s="1"/>
  <c r="H84" i="2"/>
  <c r="I84" i="2" s="1"/>
  <c r="H85" i="2"/>
  <c r="I85" i="2" s="1"/>
  <c r="H86" i="2"/>
  <c r="I86" i="2" s="1"/>
  <c r="H87" i="2"/>
  <c r="I87" i="2" s="1"/>
  <c r="H88" i="2"/>
  <c r="I88" i="2" s="1"/>
  <c r="H89" i="2"/>
  <c r="I89" i="2" s="1"/>
  <c r="H90" i="2"/>
  <c r="I90" i="2" s="1"/>
  <c r="H91" i="2"/>
  <c r="I91" i="2" s="1"/>
  <c r="H92" i="2"/>
  <c r="I92" i="2" s="1"/>
  <c r="H93" i="2"/>
  <c r="I93" i="2" s="1"/>
  <c r="H94" i="2"/>
  <c r="I94" i="2" s="1"/>
  <c r="H95" i="2"/>
  <c r="I95" i="2" s="1"/>
  <c r="H96" i="2"/>
  <c r="I96" i="2" s="1"/>
  <c r="H97" i="2"/>
  <c r="I97" i="2" s="1"/>
  <c r="H98" i="2"/>
  <c r="I98" i="2" s="1"/>
  <c r="H99" i="2"/>
  <c r="I99" i="2" s="1"/>
  <c r="H100" i="2"/>
  <c r="I100" i="2" s="1"/>
  <c r="H101" i="2"/>
  <c r="I101" i="2" s="1"/>
  <c r="H102" i="2"/>
  <c r="I102" i="2" s="1"/>
  <c r="H103" i="2"/>
  <c r="I103" i="2" s="1"/>
  <c r="H104" i="2"/>
  <c r="I104" i="2" s="1"/>
  <c r="H105" i="2"/>
  <c r="I105" i="2" s="1"/>
  <c r="H106" i="2"/>
  <c r="I106" i="2" s="1"/>
  <c r="H107" i="2"/>
  <c r="I107" i="2" s="1"/>
  <c r="H108" i="2"/>
  <c r="I108" i="2" s="1"/>
  <c r="H109" i="2"/>
  <c r="I109" i="2" s="1"/>
  <c r="H110" i="2"/>
  <c r="I110" i="2" s="1"/>
  <c r="H111" i="2"/>
  <c r="I111" i="2" s="1"/>
  <c r="H112" i="2"/>
  <c r="I112" i="2" s="1"/>
  <c r="H113" i="2"/>
  <c r="I113" i="2" s="1"/>
  <c r="H114" i="2"/>
  <c r="I114" i="2" s="1"/>
  <c r="H115" i="2"/>
  <c r="I115" i="2" s="1"/>
  <c r="H116" i="2"/>
  <c r="I116" i="2" s="1"/>
  <c r="H117" i="2"/>
  <c r="I117" i="2" s="1"/>
  <c r="H118" i="2"/>
  <c r="I118" i="2" s="1"/>
  <c r="H119" i="2"/>
  <c r="I119" i="2" s="1"/>
  <c r="H120" i="2"/>
  <c r="I120" i="2" s="1"/>
  <c r="H121" i="2"/>
  <c r="I121" i="2" s="1"/>
  <c r="H122" i="2"/>
  <c r="I122" i="2" s="1"/>
  <c r="H123" i="2"/>
  <c r="I123" i="2" s="1"/>
  <c r="H124" i="2"/>
  <c r="I124" i="2" s="1"/>
  <c r="H125" i="2"/>
  <c r="I125" i="2" s="1"/>
  <c r="H126" i="2"/>
  <c r="I126" i="2" s="1"/>
  <c r="H127" i="2"/>
  <c r="I127" i="2" s="1"/>
  <c r="H128" i="2"/>
  <c r="I128" i="2" s="1"/>
  <c r="H129" i="2"/>
  <c r="I129" i="2" s="1"/>
  <c r="H130" i="2"/>
  <c r="I130" i="2" s="1"/>
  <c r="H131" i="2"/>
  <c r="I131" i="2" s="1"/>
  <c r="H132" i="2"/>
  <c r="I132" i="2" s="1"/>
  <c r="H133" i="2"/>
  <c r="I133" i="2" s="1"/>
  <c r="H134" i="2"/>
  <c r="I134" i="2" s="1"/>
  <c r="H135" i="2"/>
  <c r="I135" i="2" s="1"/>
  <c r="H136" i="2"/>
  <c r="I136" i="2" s="1"/>
  <c r="H137" i="2"/>
  <c r="I137" i="2" s="1"/>
  <c r="H138" i="2"/>
  <c r="I138" i="2" s="1"/>
  <c r="H139" i="2"/>
  <c r="I139" i="2" s="1"/>
  <c r="H140" i="2"/>
  <c r="I140" i="2" s="1"/>
  <c r="H141" i="2"/>
  <c r="I141" i="2" s="1"/>
  <c r="H142" i="2"/>
  <c r="I142" i="2" s="1"/>
  <c r="H3" i="2"/>
  <c r="I3" i="2" s="1"/>
  <c r="H3" i="5"/>
  <c r="I3" i="5" s="1"/>
  <c r="H4" i="5"/>
  <c r="I4" i="5" s="1"/>
  <c r="H5" i="5"/>
  <c r="I5" i="5" s="1"/>
  <c r="H6" i="5"/>
  <c r="I6" i="5" s="1"/>
  <c r="H7" i="5"/>
  <c r="I7" i="5" s="1"/>
  <c r="H8" i="5"/>
  <c r="I8" i="5" s="1"/>
  <c r="H9" i="5"/>
  <c r="I9" i="5" s="1"/>
  <c r="H10" i="5"/>
  <c r="I10" i="5" s="1"/>
  <c r="H11" i="5"/>
  <c r="I11" i="5" s="1"/>
  <c r="H12" i="5"/>
  <c r="I12" i="5" s="1"/>
  <c r="H13" i="5"/>
  <c r="I13" i="5" s="1"/>
  <c r="H14" i="5"/>
  <c r="I14" i="5" s="1"/>
  <c r="H15" i="5"/>
  <c r="I15" i="5" s="1"/>
  <c r="H16" i="5"/>
  <c r="I16" i="5" s="1"/>
  <c r="H17" i="5"/>
  <c r="I17" i="5" s="1"/>
  <c r="H18" i="5"/>
  <c r="I18" i="5" s="1"/>
  <c r="H19" i="5"/>
  <c r="I19" i="5" s="1"/>
  <c r="H20" i="5"/>
  <c r="I20" i="5" s="1"/>
  <c r="H21" i="5"/>
  <c r="I21" i="5" s="1"/>
  <c r="H22" i="5"/>
  <c r="I22" i="5" s="1"/>
  <c r="H23" i="5"/>
  <c r="I23" i="5" s="1"/>
  <c r="H24" i="5"/>
  <c r="I24" i="5" s="1"/>
  <c r="H25" i="5"/>
  <c r="I25" i="5" s="1"/>
  <c r="H26" i="5"/>
  <c r="I26" i="5" s="1"/>
  <c r="H27" i="5"/>
  <c r="I27" i="5" s="1"/>
  <c r="H28" i="5"/>
  <c r="I28" i="5" s="1"/>
  <c r="H29" i="5"/>
  <c r="I29" i="5" s="1"/>
  <c r="H30" i="5"/>
  <c r="I30" i="5" s="1"/>
  <c r="H31" i="5"/>
  <c r="I31" i="5" s="1"/>
  <c r="H32" i="5"/>
  <c r="I32" i="5" s="1"/>
  <c r="H33" i="5"/>
  <c r="I33" i="5" s="1"/>
  <c r="H34" i="5"/>
  <c r="I34" i="5" s="1"/>
  <c r="H35" i="5"/>
  <c r="I35" i="5" s="1"/>
  <c r="H36" i="5"/>
  <c r="I36" i="5" s="1"/>
  <c r="H37" i="5"/>
  <c r="I37" i="5" s="1"/>
  <c r="H38" i="5"/>
  <c r="I38" i="5" s="1"/>
  <c r="H39" i="5"/>
  <c r="I39" i="5" s="1"/>
  <c r="H40" i="5"/>
  <c r="I40" i="5" s="1"/>
  <c r="H41" i="5"/>
  <c r="I41" i="5" s="1"/>
  <c r="H42" i="5"/>
  <c r="I42" i="5" s="1"/>
  <c r="H43" i="5"/>
  <c r="I43" i="5" s="1"/>
  <c r="H44" i="5"/>
  <c r="I44" i="5" s="1"/>
  <c r="H45" i="5"/>
  <c r="I45" i="5" s="1"/>
  <c r="H46" i="5"/>
  <c r="I46" i="5" s="1"/>
  <c r="H47" i="5"/>
  <c r="I47" i="5" s="1"/>
  <c r="H48" i="5"/>
  <c r="I48" i="5" s="1"/>
  <c r="H49" i="5"/>
  <c r="I49" i="5" s="1"/>
  <c r="H50" i="5"/>
  <c r="I50" i="5" s="1"/>
  <c r="H51" i="5"/>
  <c r="I51" i="5" s="1"/>
  <c r="H52" i="5"/>
  <c r="I52" i="5" s="1"/>
  <c r="H53" i="5"/>
  <c r="I53" i="5" s="1"/>
  <c r="H54" i="5"/>
  <c r="I54" i="5" s="1"/>
  <c r="H55" i="5"/>
  <c r="I55" i="5" s="1"/>
  <c r="H56" i="5"/>
  <c r="I56" i="5" s="1"/>
  <c r="H57" i="5"/>
  <c r="I57" i="5" s="1"/>
  <c r="H58" i="5"/>
  <c r="I58" i="5" s="1"/>
  <c r="H59" i="5"/>
  <c r="I59" i="5" s="1"/>
  <c r="H60" i="5"/>
  <c r="I60" i="5" s="1"/>
  <c r="H61" i="5"/>
  <c r="I61" i="5" s="1"/>
  <c r="H62" i="5"/>
  <c r="I62" i="5" s="1"/>
  <c r="H63" i="5"/>
  <c r="I63" i="5" s="1"/>
  <c r="H64" i="5"/>
  <c r="I64" i="5" s="1"/>
  <c r="H65" i="5"/>
  <c r="I65" i="5" s="1"/>
  <c r="H66" i="5"/>
  <c r="I66" i="5" s="1"/>
  <c r="H67" i="5"/>
  <c r="I67" i="5" s="1"/>
  <c r="H68" i="5"/>
  <c r="I68" i="5" s="1"/>
  <c r="H69" i="5"/>
  <c r="I69" i="5" s="1"/>
  <c r="H70" i="5"/>
  <c r="I70" i="5" s="1"/>
  <c r="H71" i="5"/>
  <c r="I71" i="5" s="1"/>
  <c r="H72" i="5"/>
  <c r="I72" i="5" s="1"/>
  <c r="H73" i="5"/>
  <c r="I73" i="5" s="1"/>
  <c r="H74" i="5"/>
  <c r="I74" i="5" s="1"/>
  <c r="H75" i="5"/>
  <c r="I75" i="5" s="1"/>
  <c r="H76" i="5"/>
  <c r="I76" i="5" s="1"/>
  <c r="H77" i="5"/>
  <c r="I77" i="5" s="1"/>
  <c r="H78" i="5"/>
  <c r="I78" i="5" s="1"/>
  <c r="H79" i="5"/>
  <c r="I79" i="5" s="1"/>
  <c r="H80" i="5"/>
  <c r="I80" i="5" s="1"/>
  <c r="H81" i="5"/>
  <c r="I81" i="5" s="1"/>
  <c r="H82" i="5"/>
  <c r="I82" i="5" s="1"/>
  <c r="H83" i="5"/>
  <c r="I83" i="5" s="1"/>
  <c r="H84" i="5"/>
  <c r="I84" i="5" s="1"/>
  <c r="H85" i="5"/>
  <c r="I85" i="5" s="1"/>
  <c r="H86" i="5"/>
  <c r="I86" i="5" s="1"/>
  <c r="H87" i="5"/>
  <c r="I87" i="5" s="1"/>
  <c r="H88" i="5"/>
  <c r="I88" i="5" s="1"/>
  <c r="H89" i="5"/>
  <c r="I89" i="5" s="1"/>
  <c r="H90" i="5"/>
  <c r="I90" i="5" s="1"/>
  <c r="H91" i="5"/>
  <c r="I91" i="5" s="1"/>
  <c r="H92" i="5"/>
  <c r="I92" i="5" s="1"/>
  <c r="H93" i="5"/>
  <c r="I93" i="5" s="1"/>
  <c r="H94" i="5"/>
  <c r="I94" i="5" s="1"/>
  <c r="H95" i="5"/>
  <c r="I95" i="5" s="1"/>
  <c r="H96" i="5"/>
  <c r="I96" i="5" s="1"/>
  <c r="H97" i="5"/>
  <c r="I97" i="5" s="1"/>
  <c r="H98" i="5"/>
  <c r="I98" i="5" s="1"/>
  <c r="H99" i="5"/>
  <c r="I99" i="5" s="1"/>
  <c r="H100" i="5"/>
  <c r="I100" i="5" s="1"/>
  <c r="H101" i="5"/>
  <c r="I101" i="5" s="1"/>
  <c r="H102" i="5"/>
  <c r="I102" i="5" s="1"/>
  <c r="H103" i="5"/>
  <c r="I103" i="5" s="1"/>
  <c r="H104" i="5"/>
  <c r="I104" i="5" s="1"/>
  <c r="H105" i="5"/>
  <c r="I105" i="5" s="1"/>
  <c r="H106" i="5"/>
  <c r="I106" i="5" s="1"/>
  <c r="H107" i="5"/>
  <c r="I107" i="5" s="1"/>
  <c r="H108" i="5"/>
  <c r="I108" i="5" s="1"/>
  <c r="H109" i="5"/>
  <c r="I109" i="5" s="1"/>
  <c r="H110" i="5"/>
  <c r="I110" i="5" s="1"/>
  <c r="H111" i="5"/>
  <c r="I111" i="5" s="1"/>
  <c r="H112" i="5"/>
  <c r="I112" i="5" s="1"/>
  <c r="H113" i="5"/>
  <c r="I113" i="5" s="1"/>
  <c r="H114" i="5"/>
  <c r="I114" i="5" s="1"/>
  <c r="H115" i="5"/>
  <c r="I115" i="5" s="1"/>
  <c r="H116" i="5"/>
  <c r="I116" i="5" s="1"/>
  <c r="H117" i="5"/>
  <c r="I117" i="5" s="1"/>
  <c r="H118" i="5"/>
  <c r="I118" i="5" s="1"/>
  <c r="H119" i="5"/>
  <c r="I119" i="5" s="1"/>
  <c r="H120" i="5"/>
  <c r="I120" i="5" s="1"/>
  <c r="H121" i="5"/>
  <c r="I121" i="5" s="1"/>
  <c r="H122" i="5"/>
  <c r="I122" i="5" s="1"/>
  <c r="H123" i="5"/>
  <c r="I123" i="5" s="1"/>
  <c r="H124" i="5"/>
  <c r="I124" i="5" s="1"/>
  <c r="H125" i="5"/>
  <c r="I125" i="5" s="1"/>
  <c r="H126" i="5"/>
  <c r="I126" i="5" s="1"/>
  <c r="H127" i="5"/>
  <c r="I127" i="5" s="1"/>
  <c r="H128" i="5"/>
  <c r="I128" i="5" s="1"/>
  <c r="H129" i="5"/>
  <c r="I129" i="5" s="1"/>
  <c r="H130" i="5"/>
  <c r="I130" i="5" s="1"/>
  <c r="H131" i="5"/>
  <c r="I131" i="5" s="1"/>
  <c r="H132" i="5"/>
  <c r="I132" i="5" s="1"/>
  <c r="H133" i="5"/>
  <c r="I133" i="5" s="1"/>
  <c r="H134" i="5"/>
  <c r="I134" i="5" s="1"/>
  <c r="H135" i="5"/>
  <c r="I135" i="5" s="1"/>
  <c r="H136" i="5"/>
  <c r="I136" i="5" s="1"/>
  <c r="H137" i="5"/>
  <c r="I137" i="5" s="1"/>
  <c r="H138" i="5"/>
  <c r="I138" i="5" s="1"/>
  <c r="H139" i="5"/>
  <c r="I139" i="5" s="1"/>
  <c r="H140" i="5"/>
  <c r="I140" i="5" s="1"/>
  <c r="H141" i="5"/>
  <c r="I141" i="5" s="1"/>
  <c r="H142" i="5"/>
  <c r="I142" i="5" s="1"/>
  <c r="H143" i="5"/>
  <c r="I143" i="5" s="1"/>
  <c r="H144" i="5"/>
  <c r="I144" i="5" s="1"/>
  <c r="H145" i="5"/>
  <c r="I145" i="5" s="1"/>
  <c r="H146" i="5"/>
  <c r="I146" i="5" s="1"/>
  <c r="H147" i="5"/>
  <c r="I147" i="5" s="1"/>
  <c r="H148" i="5"/>
  <c r="I148" i="5" s="1"/>
  <c r="H149" i="5"/>
  <c r="I149" i="5" s="1"/>
  <c r="H150" i="5"/>
  <c r="I150" i="5" s="1"/>
  <c r="H151" i="5"/>
  <c r="I151" i="5" s="1"/>
  <c r="H152" i="5"/>
  <c r="I152" i="5" s="1"/>
  <c r="H153" i="5"/>
  <c r="I153" i="5" s="1"/>
  <c r="H154" i="5"/>
  <c r="I154" i="5" s="1"/>
  <c r="H155" i="5"/>
  <c r="I155" i="5" s="1"/>
  <c r="H156" i="5"/>
  <c r="I156" i="5" s="1"/>
  <c r="H157" i="5"/>
  <c r="I157" i="5" s="1"/>
  <c r="H158" i="5"/>
  <c r="I158" i="5" s="1"/>
  <c r="H159" i="5"/>
  <c r="I159" i="5" s="1"/>
  <c r="H160" i="5"/>
  <c r="I160" i="5" s="1"/>
  <c r="H161" i="5"/>
  <c r="I161" i="5" s="1"/>
  <c r="H162" i="5"/>
  <c r="I162" i="5" s="1"/>
  <c r="H163" i="5"/>
  <c r="I163" i="5" s="1"/>
  <c r="H164" i="5"/>
  <c r="I164" i="5" s="1"/>
  <c r="H165" i="5"/>
  <c r="I165" i="5" s="1"/>
  <c r="H166" i="5"/>
  <c r="I166" i="5" s="1"/>
  <c r="H167" i="5"/>
  <c r="I167" i="5" s="1"/>
  <c r="H168" i="5"/>
  <c r="I168" i="5" s="1"/>
  <c r="H169" i="5"/>
  <c r="I169" i="5" s="1"/>
  <c r="H170" i="5"/>
  <c r="I170" i="5" s="1"/>
  <c r="H171" i="5"/>
  <c r="I171" i="5" s="1"/>
  <c r="H172" i="5"/>
  <c r="I172" i="5" s="1"/>
  <c r="H173" i="5"/>
  <c r="I173" i="5" s="1"/>
  <c r="H174" i="5"/>
  <c r="I174" i="5" s="1"/>
  <c r="H175" i="5"/>
  <c r="I175" i="5" s="1"/>
  <c r="H176" i="5"/>
  <c r="I176" i="5" s="1"/>
  <c r="H177" i="5"/>
  <c r="I177" i="5" s="1"/>
  <c r="H178" i="5"/>
  <c r="I178" i="5" s="1"/>
  <c r="H179" i="5"/>
  <c r="I179" i="5" s="1"/>
  <c r="H180" i="5"/>
  <c r="I180" i="5" s="1"/>
  <c r="H181" i="5"/>
  <c r="I181" i="5" s="1"/>
  <c r="H182" i="5"/>
  <c r="I182" i="5" s="1"/>
  <c r="H183" i="5"/>
  <c r="I183" i="5" s="1"/>
  <c r="H184" i="5"/>
  <c r="I184" i="5" s="1"/>
  <c r="H185" i="5"/>
  <c r="I185" i="5" s="1"/>
  <c r="H186" i="5"/>
  <c r="I186" i="5" s="1"/>
  <c r="H187" i="5"/>
  <c r="I187" i="5" s="1"/>
  <c r="H188" i="5"/>
  <c r="I188" i="5" s="1"/>
  <c r="H189" i="5"/>
  <c r="I189" i="5" s="1"/>
  <c r="H190" i="5"/>
  <c r="I190" i="5" s="1"/>
  <c r="H191" i="5"/>
  <c r="I191" i="5" s="1"/>
  <c r="H192" i="5"/>
  <c r="I192" i="5" s="1"/>
  <c r="H193" i="5"/>
  <c r="I193" i="5" s="1"/>
  <c r="H194" i="5"/>
  <c r="I194" i="5" s="1"/>
  <c r="H195" i="5"/>
  <c r="I195" i="5" s="1"/>
  <c r="H196" i="5"/>
  <c r="I196" i="5" s="1"/>
  <c r="H197" i="5"/>
  <c r="I197" i="5" s="1"/>
  <c r="H198" i="5"/>
  <c r="I198" i="5" s="1"/>
  <c r="H199" i="5"/>
  <c r="I199" i="5" s="1"/>
  <c r="H200" i="5"/>
  <c r="I200" i="5" s="1"/>
  <c r="H201" i="5"/>
  <c r="I201" i="5" s="1"/>
  <c r="H202" i="5"/>
  <c r="I202" i="5" s="1"/>
  <c r="H203" i="5"/>
  <c r="I203" i="5" s="1"/>
  <c r="H204" i="5"/>
  <c r="I204" i="5" s="1"/>
  <c r="H205" i="5"/>
  <c r="I205" i="5" s="1"/>
  <c r="H206" i="5"/>
  <c r="I206" i="5" s="1"/>
  <c r="H207" i="5"/>
  <c r="I207" i="5" s="1"/>
  <c r="H208" i="5"/>
  <c r="I208" i="5" s="1"/>
  <c r="H209" i="5"/>
  <c r="I209" i="5" s="1"/>
  <c r="H210" i="5"/>
  <c r="I210" i="5" s="1"/>
  <c r="H211" i="5"/>
  <c r="I211" i="5" s="1"/>
  <c r="H212" i="5"/>
  <c r="I212" i="5" s="1"/>
  <c r="H213" i="5"/>
  <c r="I213" i="5" s="1"/>
  <c r="H214" i="5"/>
  <c r="I214" i="5" s="1"/>
  <c r="H215" i="5"/>
  <c r="I215" i="5" s="1"/>
  <c r="H216" i="5"/>
  <c r="I216" i="5" s="1"/>
  <c r="H217" i="5"/>
  <c r="I217" i="5" s="1"/>
  <c r="H218" i="5"/>
  <c r="I218" i="5" s="1"/>
  <c r="H219" i="5"/>
  <c r="I219" i="5" s="1"/>
  <c r="H220" i="5"/>
  <c r="I220" i="5" s="1"/>
  <c r="H221" i="5"/>
  <c r="I221" i="5" s="1"/>
  <c r="H222" i="5"/>
  <c r="I222" i="5" s="1"/>
  <c r="H223" i="5"/>
  <c r="I223" i="5" s="1"/>
  <c r="H224" i="5"/>
  <c r="I224" i="5" s="1"/>
  <c r="H225" i="5"/>
  <c r="I225" i="5" s="1"/>
  <c r="H226" i="5"/>
  <c r="I226" i="5" s="1"/>
  <c r="H227" i="5"/>
  <c r="I227" i="5" s="1"/>
  <c r="H228" i="5"/>
  <c r="I228" i="5" s="1"/>
  <c r="H229" i="5"/>
  <c r="I229" i="5" s="1"/>
  <c r="H230" i="5"/>
  <c r="I230" i="5" s="1"/>
  <c r="H231" i="5"/>
  <c r="I231" i="5" s="1"/>
  <c r="H232" i="5"/>
  <c r="I232" i="5" s="1"/>
  <c r="H233" i="5"/>
  <c r="I233" i="5" s="1"/>
  <c r="H234" i="5"/>
  <c r="I234" i="5" s="1"/>
  <c r="H235" i="5"/>
  <c r="I235" i="5" s="1"/>
  <c r="H236" i="5"/>
  <c r="I236" i="5" s="1"/>
  <c r="H237" i="5"/>
  <c r="I237" i="5" s="1"/>
  <c r="H238" i="5"/>
  <c r="I238" i="5" s="1"/>
  <c r="H239" i="5"/>
  <c r="I239" i="5" s="1"/>
  <c r="H240" i="5"/>
  <c r="I240" i="5" s="1"/>
  <c r="H241" i="5"/>
  <c r="I241" i="5" s="1"/>
  <c r="H242" i="5"/>
  <c r="I242" i="5" s="1"/>
  <c r="H3" i="7"/>
  <c r="I3" i="7" s="1"/>
  <c r="H4" i="7"/>
  <c r="I4" i="7" s="1"/>
  <c r="H5" i="7"/>
  <c r="I5" i="7" s="1"/>
  <c r="H6" i="7"/>
  <c r="I6" i="7" s="1"/>
  <c r="H7" i="7"/>
  <c r="I7" i="7" s="1"/>
  <c r="H8" i="7"/>
  <c r="I8" i="7" s="1"/>
  <c r="H9" i="7"/>
  <c r="I9" i="7" s="1"/>
  <c r="H10" i="7"/>
  <c r="I10" i="7" s="1"/>
  <c r="H11" i="7"/>
  <c r="I11" i="7" s="1"/>
  <c r="H12" i="7"/>
  <c r="I12" i="7" s="1"/>
  <c r="H13" i="7"/>
  <c r="I13" i="7" s="1"/>
  <c r="H14" i="7"/>
  <c r="I14" i="7" s="1"/>
  <c r="H15" i="7"/>
  <c r="I15" i="7" s="1"/>
  <c r="H16" i="7"/>
  <c r="I16" i="7" s="1"/>
  <c r="H17" i="7"/>
  <c r="I17" i="7" s="1"/>
  <c r="H18" i="7"/>
  <c r="I18" i="7" s="1"/>
  <c r="H19" i="7"/>
  <c r="I19" i="7" s="1"/>
  <c r="H20" i="7"/>
  <c r="I20" i="7" s="1"/>
  <c r="H21" i="7"/>
  <c r="I21" i="7" s="1"/>
  <c r="H22" i="7"/>
  <c r="I22" i="7" s="1"/>
  <c r="H23" i="7"/>
  <c r="I23" i="7" s="1"/>
  <c r="H24" i="7"/>
  <c r="I24" i="7" s="1"/>
  <c r="H25" i="7"/>
  <c r="I25" i="7" s="1"/>
  <c r="H26" i="7"/>
  <c r="I26" i="7" s="1"/>
  <c r="H27" i="7"/>
  <c r="I27" i="7" s="1"/>
  <c r="H28" i="7"/>
  <c r="I28" i="7" s="1"/>
  <c r="H29" i="7"/>
  <c r="I29" i="7" s="1"/>
  <c r="H30" i="7"/>
  <c r="I30" i="7" s="1"/>
  <c r="H31" i="7"/>
  <c r="I31" i="7" s="1"/>
  <c r="H32" i="7"/>
  <c r="I32" i="7" s="1"/>
  <c r="H33" i="7"/>
  <c r="I33" i="7" s="1"/>
  <c r="H34" i="7"/>
  <c r="I34" i="7" s="1"/>
  <c r="H35" i="7"/>
  <c r="I35" i="7" s="1"/>
  <c r="H36" i="7"/>
  <c r="I36" i="7" s="1"/>
  <c r="H37" i="7"/>
  <c r="I37" i="7" s="1"/>
  <c r="H38" i="7"/>
  <c r="I38" i="7" s="1"/>
  <c r="H39" i="7"/>
  <c r="I39" i="7" s="1"/>
  <c r="H40" i="7"/>
  <c r="I40" i="7" s="1"/>
  <c r="H41" i="7"/>
  <c r="I41" i="7" s="1"/>
  <c r="H42" i="7"/>
  <c r="I42" i="7" s="1"/>
  <c r="H43" i="7"/>
  <c r="I43" i="7" s="1"/>
  <c r="H44" i="7"/>
  <c r="I44" i="7" s="1"/>
  <c r="H45" i="7"/>
  <c r="I45" i="7" s="1"/>
  <c r="H46" i="7"/>
  <c r="I46" i="7" s="1"/>
  <c r="H47" i="7"/>
  <c r="I47" i="7" s="1"/>
  <c r="H48" i="7"/>
  <c r="I48" i="7" s="1"/>
  <c r="H49" i="7"/>
  <c r="I49" i="7" s="1"/>
  <c r="H50" i="7"/>
  <c r="I50" i="7" s="1"/>
  <c r="H51" i="7"/>
  <c r="I51" i="7" s="1"/>
  <c r="H52" i="7"/>
  <c r="I52" i="7" s="1"/>
  <c r="H53" i="7"/>
  <c r="I53" i="7" s="1"/>
  <c r="H54" i="7"/>
  <c r="I54" i="7" s="1"/>
  <c r="H55" i="7"/>
  <c r="I55" i="7" s="1"/>
  <c r="H56" i="7"/>
  <c r="I56" i="7" s="1"/>
  <c r="H57" i="7"/>
  <c r="I57" i="7" s="1"/>
  <c r="H58" i="7"/>
  <c r="I58" i="7" s="1"/>
  <c r="H59" i="7"/>
  <c r="I59" i="7" s="1"/>
  <c r="H60" i="7"/>
  <c r="I60" i="7" s="1"/>
  <c r="H61" i="7"/>
  <c r="I61" i="7" s="1"/>
  <c r="H62" i="7"/>
  <c r="I62" i="7" s="1"/>
  <c r="H63" i="7"/>
  <c r="I63" i="7" s="1"/>
  <c r="H64" i="7"/>
  <c r="I64" i="7" s="1"/>
  <c r="H65" i="7"/>
  <c r="I65" i="7" s="1"/>
  <c r="H66" i="7"/>
  <c r="I66" i="7" s="1"/>
  <c r="H67" i="7"/>
  <c r="I67" i="7" s="1"/>
  <c r="H68" i="7"/>
  <c r="I68" i="7" s="1"/>
  <c r="H69" i="7"/>
  <c r="I69" i="7" s="1"/>
  <c r="H70" i="7"/>
  <c r="I70" i="7" s="1"/>
  <c r="H71" i="7"/>
  <c r="I71" i="7" s="1"/>
  <c r="H72" i="7"/>
  <c r="I72" i="7" s="1"/>
  <c r="H73" i="7"/>
  <c r="I73" i="7" s="1"/>
  <c r="H74" i="7"/>
  <c r="I74" i="7" s="1"/>
  <c r="H75" i="7"/>
  <c r="I75" i="7" s="1"/>
  <c r="H76" i="7"/>
  <c r="I76" i="7" s="1"/>
  <c r="H77" i="7"/>
  <c r="I77" i="7" s="1"/>
  <c r="H78" i="7"/>
  <c r="I78" i="7" s="1"/>
  <c r="H79" i="7"/>
  <c r="I79" i="7" s="1"/>
  <c r="H80" i="7"/>
  <c r="I80" i="7" s="1"/>
  <c r="H81" i="7"/>
  <c r="I81" i="7" s="1"/>
  <c r="H82" i="7"/>
  <c r="I82" i="7" s="1"/>
  <c r="H83" i="7"/>
  <c r="I83" i="7" s="1"/>
  <c r="H84" i="7"/>
  <c r="I84" i="7" s="1"/>
  <c r="H85" i="7"/>
  <c r="I85" i="7" s="1"/>
  <c r="H86" i="7"/>
  <c r="I86" i="7" s="1"/>
  <c r="H87" i="7"/>
  <c r="I87" i="7" s="1"/>
  <c r="H88" i="7"/>
  <c r="I88" i="7" s="1"/>
  <c r="H89" i="7"/>
  <c r="I89" i="7" s="1"/>
  <c r="H90" i="7"/>
  <c r="I90" i="7" s="1"/>
  <c r="H91" i="7"/>
  <c r="I91" i="7" s="1"/>
  <c r="H92" i="7"/>
  <c r="I92" i="7" s="1"/>
  <c r="H93" i="7"/>
  <c r="I93" i="7" s="1"/>
  <c r="H94" i="7"/>
  <c r="I94" i="7" s="1"/>
  <c r="H95" i="7"/>
  <c r="I95" i="7" s="1"/>
  <c r="H96" i="7"/>
  <c r="I96" i="7" s="1"/>
  <c r="H97" i="7"/>
  <c r="I97" i="7" s="1"/>
  <c r="H98" i="7"/>
  <c r="I98" i="7" s="1"/>
  <c r="H99" i="7"/>
  <c r="I99" i="7" s="1"/>
  <c r="H100" i="7"/>
  <c r="I100" i="7" s="1"/>
  <c r="H101" i="7"/>
  <c r="I101" i="7" s="1"/>
  <c r="H102" i="7"/>
  <c r="I102" i="7" s="1"/>
  <c r="H103" i="7"/>
  <c r="I103" i="7" s="1"/>
  <c r="H104" i="7"/>
  <c r="I104" i="7" s="1"/>
  <c r="H105" i="7"/>
  <c r="I105" i="7" s="1"/>
  <c r="H106" i="7"/>
  <c r="I106" i="7" s="1"/>
  <c r="H107" i="7"/>
  <c r="I107" i="7" s="1"/>
  <c r="H108" i="7"/>
  <c r="I108" i="7" s="1"/>
  <c r="H109" i="7"/>
  <c r="I109" i="7" s="1"/>
  <c r="H110" i="7"/>
  <c r="I110" i="7" s="1"/>
  <c r="H111" i="7"/>
  <c r="I111" i="7" s="1"/>
  <c r="H112" i="7"/>
  <c r="I112" i="7" s="1"/>
  <c r="H113" i="7"/>
  <c r="I113" i="7" s="1"/>
  <c r="H114" i="7"/>
  <c r="I114" i="7" s="1"/>
  <c r="H115" i="7"/>
  <c r="I115" i="7" s="1"/>
  <c r="H116" i="7"/>
  <c r="I116" i="7" s="1"/>
  <c r="H117" i="7"/>
  <c r="I117" i="7" s="1"/>
  <c r="H118" i="7"/>
  <c r="I118" i="7" s="1"/>
  <c r="H119" i="7"/>
  <c r="I119" i="7" s="1"/>
  <c r="H120" i="7"/>
  <c r="I120" i="7" s="1"/>
  <c r="H121" i="7"/>
  <c r="I121" i="7" s="1"/>
  <c r="H122" i="7"/>
  <c r="I122" i="7" s="1"/>
  <c r="M4" i="5"/>
  <c r="M5" i="5"/>
  <c r="M3" i="7"/>
  <c r="F16" i="12"/>
  <c r="E3" i="9" l="1"/>
  <c r="F3" i="9" s="1"/>
  <c r="I244" i="5"/>
  <c r="E9" i="9"/>
  <c r="F9" i="9" s="1"/>
  <c r="I123" i="7"/>
  <c r="H123" i="7"/>
  <c r="M4" i="2" l="1"/>
  <c r="M5" i="2"/>
  <c r="M6" i="2"/>
  <c r="M7" i="2"/>
  <c r="M8" i="2"/>
  <c r="M9" i="2"/>
  <c r="M10" i="2"/>
  <c r="M11" i="2"/>
  <c r="M12" i="2"/>
  <c r="M13" i="2"/>
  <c r="M14" i="2"/>
  <c r="M15" i="2"/>
  <c r="M16" i="2"/>
  <c r="M17" i="2"/>
  <c r="M18" i="2"/>
  <c r="M19" i="2"/>
  <c r="M20" i="2"/>
  <c r="M21" i="2"/>
  <c r="M22" i="2"/>
  <c r="M23" i="2"/>
  <c r="M24" i="2"/>
  <c r="M25" i="2"/>
  <c r="M26" i="2"/>
  <c r="M27" i="2"/>
  <c r="M28" i="2"/>
  <c r="M29"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3" i="2"/>
  <c r="M6" i="5"/>
  <c r="M7" i="5"/>
  <c r="M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M109" i="5"/>
  <c r="M110" i="5"/>
  <c r="M111" i="5"/>
  <c r="M112" i="5"/>
  <c r="M113" i="5"/>
  <c r="M114" i="5"/>
  <c r="M115" i="5"/>
  <c r="M116" i="5"/>
  <c r="M117" i="5"/>
  <c r="M118" i="5"/>
  <c r="M119" i="5"/>
  <c r="M120" i="5"/>
  <c r="M121" i="5"/>
  <c r="M122" i="5"/>
  <c r="M123" i="5"/>
  <c r="M124" i="5"/>
  <c r="M125" i="5"/>
  <c r="M126" i="5"/>
  <c r="M127" i="5"/>
  <c r="M128" i="5"/>
  <c r="M129" i="5"/>
  <c r="M130" i="5"/>
  <c r="M131" i="5"/>
  <c r="M132" i="5"/>
  <c r="M133"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64" i="5"/>
  <c r="M165" i="5"/>
  <c r="M166" i="5"/>
  <c r="M167" i="5"/>
  <c r="M168" i="5"/>
  <c r="M169" i="5"/>
  <c r="M170" i="5"/>
  <c r="M171" i="5"/>
  <c r="M172" i="5"/>
  <c r="M173" i="5"/>
  <c r="M174" i="5"/>
  <c r="M175" i="5"/>
  <c r="M176" i="5"/>
  <c r="M177" i="5"/>
  <c r="M178" i="5"/>
  <c r="M179" i="5"/>
  <c r="M180" i="5"/>
  <c r="M181" i="5"/>
  <c r="M182" i="5"/>
  <c r="M183" i="5"/>
  <c r="M184" i="5"/>
  <c r="M185" i="5"/>
  <c r="M186" i="5"/>
  <c r="M187" i="5"/>
  <c r="M188" i="5"/>
  <c r="M189" i="5"/>
  <c r="M190" i="5"/>
  <c r="M191" i="5"/>
  <c r="M192" i="5"/>
  <c r="M193" i="5"/>
  <c r="M194" i="5"/>
  <c r="M195" i="5"/>
  <c r="M196" i="5"/>
  <c r="M197" i="5"/>
  <c r="M198" i="5"/>
  <c r="M199" i="5"/>
  <c r="M200" i="5"/>
  <c r="M201" i="5"/>
  <c r="M202" i="5"/>
  <c r="M203" i="5"/>
  <c r="M204" i="5"/>
  <c r="M205" i="5"/>
  <c r="M206" i="5"/>
  <c r="M207" i="5"/>
  <c r="M208" i="5"/>
  <c r="M209" i="5"/>
  <c r="M210" i="5"/>
  <c r="M211" i="5"/>
  <c r="M212" i="5"/>
  <c r="M213" i="5"/>
  <c r="M214" i="5"/>
  <c r="M215" i="5"/>
  <c r="M216" i="5"/>
  <c r="M217" i="5"/>
  <c r="M218" i="5"/>
  <c r="M219" i="5"/>
  <c r="M220" i="5"/>
  <c r="M221" i="5"/>
  <c r="M222" i="5"/>
  <c r="M223" i="5"/>
  <c r="M224" i="5"/>
  <c r="M225" i="5"/>
  <c r="M226" i="5"/>
  <c r="M227" i="5"/>
  <c r="M228" i="5"/>
  <c r="M229" i="5"/>
  <c r="M230" i="5"/>
  <c r="M231" i="5"/>
  <c r="M232" i="5"/>
  <c r="M233" i="5"/>
  <c r="M234" i="5"/>
  <c r="M235" i="5"/>
  <c r="M236" i="5"/>
  <c r="M237" i="5"/>
  <c r="M238" i="5"/>
  <c r="M239" i="5"/>
  <c r="M240" i="5"/>
  <c r="M241" i="5"/>
  <c r="M242" i="5"/>
  <c r="F9" i="12"/>
  <c r="E9" i="12"/>
  <c r="D9" i="12"/>
  <c r="F7" i="12"/>
  <c r="E7" i="12"/>
  <c r="D7" i="12"/>
  <c r="L8" i="12"/>
  <c r="K8" i="12"/>
  <c r="J8" i="12"/>
  <c r="I8" i="12"/>
  <c r="H8" i="12"/>
  <c r="G8" i="12"/>
  <c r="F8" i="12"/>
  <c r="E8" i="12"/>
  <c r="D8" i="12"/>
  <c r="D6" i="12"/>
  <c r="L11" i="12"/>
  <c r="L10" i="12"/>
  <c r="L9" i="12"/>
  <c r="L7" i="12"/>
  <c r="L6" i="12"/>
  <c r="K11" i="12"/>
  <c r="K10" i="12"/>
  <c r="K9" i="12"/>
  <c r="K7" i="12"/>
  <c r="K6" i="12"/>
  <c r="J11" i="12"/>
  <c r="J10" i="12"/>
  <c r="J9" i="12"/>
  <c r="J7" i="12"/>
  <c r="J6" i="12"/>
  <c r="I11" i="12"/>
  <c r="I10" i="12"/>
  <c r="I9" i="12"/>
  <c r="I7" i="12"/>
  <c r="I6" i="12"/>
  <c r="H11" i="12"/>
  <c r="H10" i="12"/>
  <c r="H9" i="12"/>
  <c r="H7" i="12"/>
  <c r="H6" i="12"/>
  <c r="G11" i="12"/>
  <c r="G10" i="12"/>
  <c r="G9" i="12"/>
  <c r="G7" i="12"/>
  <c r="G6" i="12"/>
  <c r="E11" i="12"/>
  <c r="E10" i="12"/>
  <c r="E6" i="12"/>
  <c r="D11" i="12"/>
  <c r="D10" i="12"/>
  <c r="F6" i="12"/>
  <c r="E8" i="9"/>
  <c r="F8" i="9" s="1"/>
  <c r="E7" i="9"/>
  <c r="F7" i="9" s="1"/>
  <c r="E6" i="9"/>
  <c r="F6" i="9" s="1"/>
  <c r="E5" i="9"/>
  <c r="F5" i="9" s="1"/>
  <c r="D9" i="9"/>
  <c r="D11" i="9"/>
  <c r="D10" i="9"/>
  <c r="D8" i="9"/>
  <c r="D7" i="9"/>
  <c r="D6" i="9"/>
  <c r="D5" i="9"/>
  <c r="D4" i="9"/>
  <c r="D3" i="9"/>
  <c r="G12" i="12" l="1"/>
  <c r="I6" i="9" s="1"/>
  <c r="I12" i="12"/>
  <c r="I8" i="9" s="1"/>
  <c r="E4" i="9"/>
  <c r="F4" i="9" s="1"/>
  <c r="E12" i="12"/>
  <c r="G4" i="9" s="1"/>
  <c r="G8" i="9" l="1"/>
  <c r="G6" i="9"/>
  <c r="H6" i="9"/>
  <c r="I4" i="9"/>
  <c r="H4" i="9"/>
  <c r="E10" i="9" l="1"/>
  <c r="F10" i="9" s="1"/>
  <c r="E11" i="9"/>
  <c r="F11" i="9" s="1"/>
  <c r="F11" i="12" l="1"/>
  <c r="F10" i="12"/>
  <c r="F12" i="12" l="1"/>
  <c r="D12" i="12"/>
  <c r="H12" i="12"/>
  <c r="J12" i="12"/>
  <c r="L12" i="12"/>
  <c r="K12" i="12"/>
  <c r="H9" i="9" l="1"/>
  <c r="G9" i="9"/>
  <c r="I9" i="9"/>
  <c r="G10" i="9"/>
  <c r="H10" i="9"/>
  <c r="I10" i="9"/>
  <c r="H11" i="9"/>
  <c r="I11" i="9"/>
  <c r="G11" i="9"/>
  <c r="G13" i="12"/>
  <c r="I7" i="9"/>
  <c r="G7" i="9"/>
  <c r="H8" i="9"/>
  <c r="H7" i="9"/>
  <c r="H5" i="9"/>
  <c r="G5" i="9"/>
  <c r="I5" i="9"/>
  <c r="H3" i="9"/>
  <c r="I3" i="9"/>
  <c r="G3" i="9"/>
  <c r="D13" i="12"/>
  <c r="J13" i="12"/>
  <c r="E16" i="12" l="1"/>
  <c r="E18" i="12"/>
  <c r="F18" i="12"/>
  <c r="D16" i="12"/>
  <c r="D18" i="12"/>
  <c r="D21" i="12"/>
  <c r="D20" i="12"/>
  <c r="D17" i="12"/>
  <c r="D19" i="12"/>
  <c r="E19" i="12"/>
  <c r="E21" i="12"/>
  <c r="E20" i="12"/>
  <c r="E17" i="12"/>
  <c r="F21" i="12"/>
  <c r="F20" i="12"/>
  <c r="F17" i="12"/>
  <c r="F19" i="12"/>
  <c r="D22" i="12" l="1"/>
  <c r="H20" i="12" s="1"/>
  <c r="E22" i="12"/>
  <c r="I18" i="12" s="1"/>
  <c r="F22" i="12"/>
  <c r="J19" i="12" s="1"/>
  <c r="J17" i="12" l="1"/>
  <c r="H17" i="12"/>
  <c r="H21" i="12"/>
  <c r="H19" i="12"/>
  <c r="H18" i="12"/>
  <c r="H16" i="12"/>
  <c r="I16" i="12"/>
  <c r="I17" i="12"/>
  <c r="I19" i="12"/>
  <c r="J16" i="12"/>
  <c r="J21" i="12"/>
  <c r="J20" i="12"/>
  <c r="J18" i="12"/>
  <c r="I20" i="12"/>
  <c r="I21" i="12"/>
  <c r="H22" i="12" l="1"/>
  <c r="I22" i="12"/>
  <c r="J22" i="12"/>
</calcChain>
</file>

<file path=xl/sharedStrings.xml><?xml version="1.0" encoding="utf-8"?>
<sst xmlns="http://schemas.openxmlformats.org/spreadsheetml/2006/main" count="396" uniqueCount="308">
  <si>
    <t>Building Blocks</t>
  </si>
  <si>
    <t>Example Activities</t>
  </si>
  <si>
    <t>Individual ability to recover from stress</t>
  </si>
  <si>
    <t>High quality work connections</t>
  </si>
  <si>
    <t>Community engagement</t>
  </si>
  <si>
    <t>Strength based development</t>
  </si>
  <si>
    <t>Diversity &amp; inclusion</t>
  </si>
  <si>
    <t>Defined as</t>
  </si>
  <si>
    <t>Evaluation mechanism in place</t>
  </si>
  <si>
    <t>Ease of implementing</t>
  </si>
  <si>
    <t>3 - Easy to implement and measure</t>
  </si>
  <si>
    <t>2 - Medium difficulty to implement and measure</t>
  </si>
  <si>
    <t>1 - High difficulty to implement and measure</t>
  </si>
  <si>
    <t>Not mental health specific activities</t>
  </si>
  <si>
    <t>Impact</t>
  </si>
  <si>
    <t>IMPLEMENTED (in place now)</t>
  </si>
  <si>
    <t>Ad hoc or non-recurrent mental health activities</t>
  </si>
  <si>
    <t>Planned, established mental health activities</t>
  </si>
  <si>
    <t>Planned, established mental health activities - with metrics</t>
  </si>
  <si>
    <t>N/A - not in place yet</t>
  </si>
  <si>
    <t>PLANNED (concrete plan to roll out activity)</t>
  </si>
  <si>
    <t>Activity description</t>
  </si>
  <si>
    <t>Familiarise yourself with the thrive framework and what will be required to complete it</t>
  </si>
  <si>
    <t>Step 3- Assess maturity</t>
  </si>
  <si>
    <t>Planned, established mental health activities - with metrics, evaluated and outcomes assessed</t>
  </si>
  <si>
    <t>Step 1 - Prepare to begin the Thrive process</t>
  </si>
  <si>
    <t>Step 4 - Prepare for action planning</t>
  </si>
  <si>
    <t>Ease of implementation</t>
  </si>
  <si>
    <t>Are significant financial resources required to fully implement this activity?</t>
  </si>
  <si>
    <t>Are significant people resources (i.e. time) required to fully implement this activity?</t>
  </si>
  <si>
    <t>Will this activity require approval at a senior level?</t>
  </si>
  <si>
    <t>Is this activity linked to business strategy / plans?</t>
  </si>
  <si>
    <t>Impact of implementation</t>
  </si>
  <si>
    <t>Will this activity result in a large impact on attraction or retention to your organisation?</t>
  </si>
  <si>
    <t>Will this activity directly impact a people metric - e.g. turnover, absence?</t>
  </si>
  <si>
    <t xml:space="preserve">e.g. </t>
  </si>
  <si>
    <t>Yes - easier to implement</t>
  </si>
  <si>
    <t>Yes - harder to implement</t>
  </si>
  <si>
    <t>Will implementing this action be unpopular / political?</t>
  </si>
  <si>
    <t xml:space="preserve">What % of the workforce will benefit from this activity? </t>
  </si>
  <si>
    <t>Is this activity of critical importance to a small number of employees, or a legal requirement?</t>
  </si>
  <si>
    <t xml:space="preserve"> - Legal / compliance requirement</t>
  </si>
  <si>
    <t xml:space="preserve"> - Already committed to complete this in a people / organisation plan</t>
  </si>
  <si>
    <t xml:space="preserve"> - key business / organisation initiative</t>
  </si>
  <si>
    <t xml:space="preserve"> - Requested by board / leadership team</t>
  </si>
  <si>
    <r>
      <rPr>
        <b/>
        <sz val="11"/>
        <color theme="1"/>
        <rFont val="Arial"/>
        <family val="2"/>
        <scheme val="minor"/>
      </rPr>
      <t xml:space="preserve">b. </t>
    </r>
    <r>
      <rPr>
        <sz val="11"/>
        <color theme="1"/>
        <rFont val="Arial"/>
        <family val="2"/>
        <scheme val="minor"/>
      </rPr>
      <t>Consider any activities in your list that may not have high ease+impact scores, but may need to be prioritised actions for other reasons, e.g.:</t>
    </r>
  </si>
  <si>
    <t>High - bigger impact</t>
  </si>
  <si>
    <t>Yes - bigger impact</t>
  </si>
  <si>
    <t>Use the narrowed down list created at step 4 to choose an achievable number of actions for your organisation with a 12 month view (or financial year view if this works better in your context).</t>
  </si>
  <si>
    <t xml:space="preserve">c. Consider a mix of activities, e.g.: </t>
  </si>
  <si>
    <r>
      <rPr>
        <b/>
        <sz val="11"/>
        <color theme="1"/>
        <rFont val="Arial"/>
        <family val="2"/>
        <scheme val="minor"/>
      </rPr>
      <t xml:space="preserve">d. </t>
    </r>
    <r>
      <rPr>
        <sz val="11"/>
        <color theme="1"/>
        <rFont val="Arial"/>
        <family val="2"/>
        <scheme val="minor"/>
      </rPr>
      <t xml:space="preserve">Make sure that all activities you put in place can be measured and tracked over time. </t>
    </r>
  </si>
  <si>
    <t>Human resource management practices aimed at stimulating employee and organisational performance</t>
  </si>
  <si>
    <t>Mitigating</t>
  </si>
  <si>
    <t>Preventing</t>
  </si>
  <si>
    <t>Maturity assessment</t>
  </si>
  <si>
    <r>
      <rPr>
        <b/>
        <sz val="11"/>
        <color theme="1"/>
        <rFont val="Arial"/>
        <family val="2"/>
        <scheme val="minor"/>
      </rPr>
      <t>e.</t>
    </r>
    <r>
      <rPr>
        <sz val="11"/>
        <color theme="1"/>
        <rFont val="Arial"/>
        <family val="2"/>
        <scheme val="minor"/>
      </rPr>
      <t xml:space="preserve"> Use the action plan template to set up your actions, and track them - we recommended at least a quarterly update of progress in this plan.</t>
    </r>
  </si>
  <si>
    <t xml:space="preserve">Narrow down the list of mental health activities that your organisation may focus on driving in the next 12 months. </t>
  </si>
  <si>
    <t xml:space="preserve"> - Needed for external or internal reporting</t>
  </si>
  <si>
    <t>In place - not specifically as a mental health initiative</t>
  </si>
  <si>
    <t>Ad hoc / non-recurrent activities targeting mental health</t>
  </si>
  <si>
    <t>Planned, established activities targeting mental health</t>
  </si>
  <si>
    <t>Planned, established activities targeting mental health, with metrics</t>
  </si>
  <si>
    <t>Planned, established activities targeting mental health, with metrics and outcome evaluations</t>
  </si>
  <si>
    <t>Mitigate</t>
  </si>
  <si>
    <t>Prevent</t>
  </si>
  <si>
    <t>Promote</t>
  </si>
  <si>
    <t xml:space="preserve">Detect </t>
  </si>
  <si>
    <t xml:space="preserve">Support </t>
  </si>
  <si>
    <t>Accommodate</t>
  </si>
  <si>
    <t>immature</t>
  </si>
  <si>
    <t>established</t>
  </si>
  <si>
    <t>mature</t>
  </si>
  <si>
    <t>No activities</t>
  </si>
  <si>
    <t>5+</t>
  </si>
  <si>
    <t>1 to 5</t>
  </si>
  <si>
    <t>Most mature activity</t>
  </si>
  <si>
    <t>Promoting</t>
  </si>
  <si>
    <t>Create conditions for performance</t>
  </si>
  <si>
    <t>Create conditions for meaning</t>
  </si>
  <si>
    <t>Create conditions for growth</t>
  </si>
  <si>
    <t>maturity assessment</t>
  </si>
  <si>
    <t>maturity as number</t>
  </si>
  <si>
    <t>Maturity text</t>
  </si>
  <si>
    <t>Comments</t>
  </si>
  <si>
    <t>STEP 1: DOCUMENT CURRENT, PLANNED AND FUTURE ACTIVITIES</t>
  </si>
  <si>
    <t>STEP 2: MATURITY ASSESSMENT</t>
  </si>
  <si>
    <t>STEP 3: POTENTIAL ACTIONS</t>
  </si>
  <si>
    <t>start date</t>
  </si>
  <si>
    <t>Finish date</t>
  </si>
  <si>
    <t>Owner</t>
  </si>
  <si>
    <t>Baseline measure</t>
  </si>
  <si>
    <t>Baseline maturity</t>
  </si>
  <si>
    <t>Goal maturity</t>
  </si>
  <si>
    <t>Action steps</t>
  </si>
  <si>
    <t>Aim</t>
  </si>
  <si>
    <t>Future measure</t>
  </si>
  <si>
    <t>Some activities</t>
  </si>
  <si>
    <t>Many activities</t>
  </si>
  <si>
    <t>Ease + impact score
(high scores are a good place to start with potential actions!)</t>
  </si>
  <si>
    <t>Curtin BUs</t>
  </si>
  <si>
    <t>People Capability</t>
  </si>
  <si>
    <t>Organisational Capability</t>
  </si>
  <si>
    <t>Wellness</t>
  </si>
  <si>
    <t>OSH</t>
  </si>
  <si>
    <t>Maturity by Building Block</t>
  </si>
  <si>
    <t>Classification</t>
  </si>
  <si>
    <t>Maturity</t>
  </si>
  <si>
    <t>CONSIDERED / FUTURE (future activity, no concrete plan in place)</t>
  </si>
  <si>
    <t>"Immature"</t>
  </si>
  <si>
    <t>"Established"</t>
  </si>
  <si>
    <t>"Mature"</t>
  </si>
  <si>
    <t>Maturity Rating</t>
  </si>
  <si>
    <t>Category</t>
  </si>
  <si>
    <t>Planned, established activities targeting mental health, with metrics and  evaluations</t>
  </si>
  <si>
    <t>Number</t>
  </si>
  <si>
    <t>Support lifelong learning</t>
  </si>
  <si>
    <t>Implementation</t>
  </si>
  <si>
    <t>Implemtation Label</t>
  </si>
  <si>
    <t>Value</t>
  </si>
  <si>
    <t>Lookup Text</t>
  </si>
  <si>
    <t>Duplicate Label</t>
  </si>
  <si>
    <t>Ad hoc non-recurrent activities targeting mental health</t>
  </si>
  <si>
    <t>Not in place yet</t>
  </si>
  <si>
    <t>Number of Implemented initiatives</t>
  </si>
  <si>
    <r>
      <t xml:space="preserve">How easy would it be to get from current state to a fully implemented, measurable version of this initiative? 
</t>
    </r>
    <r>
      <rPr>
        <sz val="12"/>
        <rFont val="Arial"/>
        <family val="2"/>
        <scheme val="minor"/>
      </rPr>
      <t>(1 - High difficulty, 2 - Medium difficulty, 3 - Easy)</t>
    </r>
  </si>
  <si>
    <r>
      <t xml:space="preserve">If this initiative was fully implemented and measurable, what impact could it have?
</t>
    </r>
    <r>
      <rPr>
        <sz val="12"/>
        <rFont val="Arial"/>
        <family val="2"/>
        <scheme val="minor"/>
      </rPr>
      <t>(1 = Low impact, 2 = medium impact, 3 = high impact</t>
    </r>
  </si>
  <si>
    <t xml:space="preserve">Strategic Human Resource practices  </t>
  </si>
  <si>
    <r>
      <t xml:space="preserve">Creating Conditions for High Performance
</t>
    </r>
    <r>
      <rPr>
        <i/>
        <sz val="12"/>
        <rFont val="Arial"/>
        <family val="2"/>
        <scheme val="minor"/>
      </rPr>
      <t xml:space="preserve">A high performing organisation has a system of human resource practices that cultivate employee innovation, proactivity and engagement. </t>
    </r>
  </si>
  <si>
    <t>Create an enriched workplace through genuine inclusion and fostering diversity of thinking.</t>
  </si>
  <si>
    <t>Shape the meaning of work by providing opportunities for workers to build relationships and  ties to the community.</t>
  </si>
  <si>
    <t>Provision of purposeful learning activities, undertaken on an ongoing basis with the aim of improving knowledge, skills and competence - formal, informal or non formal.</t>
  </si>
  <si>
    <r>
      <t xml:space="preserve">Creating Conditions for Meaning 
</t>
    </r>
    <r>
      <rPr>
        <i/>
        <sz val="12"/>
        <color theme="1"/>
        <rFont val="Arial"/>
        <family val="2"/>
        <scheme val="minor"/>
      </rPr>
      <t xml:space="preserve">Employees derive meaning from their work through the quality of their connections and relationships at work. </t>
    </r>
  </si>
  <si>
    <r>
      <t xml:space="preserve">Creating conditions for growth 
</t>
    </r>
    <r>
      <rPr>
        <i/>
        <sz val="14"/>
        <color theme="1"/>
        <rFont val="Arial"/>
        <family val="2"/>
        <scheme val="minor"/>
      </rPr>
      <t>Support employees' lifelong learning and investing in continued growth and development of individual strengths at work.</t>
    </r>
  </si>
  <si>
    <r>
      <t xml:space="preserve">Metrics 
</t>
    </r>
    <r>
      <rPr>
        <sz val="12"/>
        <rFont val="Arial"/>
        <family val="2"/>
        <scheme val="minor"/>
      </rPr>
      <t>(Note sources of existing relevant organisational metrics)</t>
    </r>
    <r>
      <rPr>
        <b/>
        <sz val="12"/>
        <rFont val="Arial"/>
        <family val="2"/>
        <scheme val="minor"/>
      </rPr>
      <t xml:space="preserve">
</t>
    </r>
  </si>
  <si>
    <t>Business Owner</t>
  </si>
  <si>
    <t xml:space="preserve">STEP 1: DOCUMENT IMPLEMENTED, PLANNED AND CONSIDERED ACTIVITIES </t>
  </si>
  <si>
    <r>
      <t xml:space="preserve">ease + impact score
</t>
    </r>
    <r>
      <rPr>
        <sz val="12"/>
        <rFont val="Arial"/>
        <family val="2"/>
        <scheme val="minor"/>
      </rPr>
      <t>(high scores are a good place to start with potential actions!)</t>
    </r>
  </si>
  <si>
    <t>Stimulating job resources</t>
  </si>
  <si>
    <t xml:space="preserve">Mastery job resources </t>
  </si>
  <si>
    <t xml:space="preserve">Agency job resources </t>
  </si>
  <si>
    <t>Relational job resources</t>
  </si>
  <si>
    <r>
      <rPr>
        <b/>
        <i/>
        <sz val="14"/>
        <color theme="1"/>
        <rFont val="Arial"/>
        <family val="2"/>
        <scheme val="minor"/>
      </rPr>
      <t xml:space="preserve">Reduce job demands 
</t>
    </r>
    <r>
      <rPr>
        <b/>
        <sz val="14"/>
        <color theme="1"/>
        <rFont val="Arial"/>
        <family val="2"/>
        <scheme val="minor"/>
      </rPr>
      <t xml:space="preserve">
</t>
    </r>
    <r>
      <rPr>
        <i/>
        <sz val="12"/>
        <color theme="1"/>
        <rFont val="Arial"/>
        <family val="2"/>
        <scheme val="minor"/>
      </rPr>
      <t>Manage employee stress by removing, reducing or managing harmful job demands in the workplace.</t>
    </r>
  </si>
  <si>
    <t>Individual resilience</t>
  </si>
  <si>
    <t>Maturity as number</t>
  </si>
  <si>
    <t xml:space="preserve">Business Owner </t>
  </si>
  <si>
    <r>
      <t xml:space="preserve">If this initiative was fully implemented and measurable, what impact could it have?
</t>
    </r>
    <r>
      <rPr>
        <sz val="12"/>
        <rFont val="Arial"/>
        <family val="2"/>
        <scheme val="minor"/>
      </rPr>
      <t>(1 = Low impact, 2 = medium impact, 3 = high impact)</t>
    </r>
  </si>
  <si>
    <r>
      <rPr>
        <b/>
        <i/>
        <sz val="14"/>
        <rFont val="Arial"/>
        <family val="2"/>
        <scheme val="minor"/>
      </rPr>
      <t xml:space="preserve">Increase Job Resources
</t>
    </r>
    <r>
      <rPr>
        <b/>
        <sz val="14"/>
        <rFont val="Arial"/>
        <family val="2"/>
        <scheme val="minor"/>
      </rPr>
      <t xml:space="preserve">
</t>
    </r>
    <r>
      <rPr>
        <i/>
        <sz val="12"/>
        <rFont val="Arial"/>
        <family val="2"/>
        <scheme val="minor"/>
      </rPr>
      <t>Buffer the effects of high job demands and enable employees to meet work goals.</t>
    </r>
  </si>
  <si>
    <t>Tolerable cognitive demands</t>
  </si>
  <si>
    <t>Tolerable emotional demands</t>
  </si>
  <si>
    <t>Tolerable physical demands</t>
  </si>
  <si>
    <t>Tolerable demands associated with organisational change</t>
  </si>
  <si>
    <t>Tolerable demands associated with lack of organisational justice</t>
  </si>
  <si>
    <t>Monitor mental health</t>
  </si>
  <si>
    <t>Resources that enable employees to do their job effectively.</t>
  </si>
  <si>
    <t xml:space="preserve">An employee's ability to control aspects of their work. </t>
  </si>
  <si>
    <r>
      <rPr>
        <sz val="11"/>
        <color theme="1"/>
        <rFont val="Arial"/>
        <family val="2"/>
        <scheme val="minor"/>
      </rPr>
      <t xml:space="preserve"> A stimulating job involves a variety of activities that use a number of different skills to create interesting and challenging work. </t>
    </r>
    <r>
      <rPr>
        <b/>
        <sz val="11"/>
        <color theme="1"/>
        <rFont val="Arial"/>
        <family val="2"/>
        <scheme val="minor"/>
      </rPr>
      <t xml:space="preserve"> 
</t>
    </r>
  </si>
  <si>
    <t xml:space="preserve">Manage time demands to ensure that employees have adequate time and resources to complete allocated work. </t>
  </si>
  <si>
    <t xml:space="preserve">▪ Provide employees adequate time to finish work
▪ Introduce support systems during periods of high demand
▪ Introduce appropriate fatigue management policies and procedures 
▪ Negotiate flexible working hours
▪ Collaborating with staff on shift rostering
▪ putting in place work plans for business units and clearly mapping out individual tasks to this in industries where it is possible
▪ use time and attendance systems to monitor overtime rates
▪ Use workload management system </t>
  </si>
  <si>
    <t xml:space="preserve">Managing the outcomes of the process of moving an organisation from established to new ways of thinking, behaving or working. </t>
  </si>
  <si>
    <t xml:space="preserve">Employee perceptions of fairness in the workplace. </t>
  </si>
  <si>
    <t xml:space="preserve">▪ Consult with staff when planning change 
▪ Provide employees with access to support structures during the change process 
▪ Train managers in effective communication skills
▪ Effectively communicate objectives, outcomes and timeframes of proposed changes 
▪ Use an established change management methodology - e.g. Kotter's 8 steps 
▪ Provide training support where job demands or roles have changed </t>
  </si>
  <si>
    <t>Employees need adequate time and opportunity to recover from stress.</t>
  </si>
  <si>
    <t xml:space="preserve">▪ Training of stress recovery techniques
▪ Providing meaningful breaks from stressful situations in order for recovery to occur
▪  Providing the opportunity and encouraging employees to engage in sporting activities
▪ Rostering adequate breaks between shifts
▪ Monitor workloads to ensure individuals are able to create a comfortable work/life balance to ensure adequate opportunity for effective recovery
</t>
  </si>
  <si>
    <r>
      <rPr>
        <b/>
        <i/>
        <sz val="14"/>
        <color theme="1"/>
        <rFont val="Arial"/>
        <family val="2"/>
        <scheme val="minor"/>
      </rPr>
      <t>Increase Individual Resilience and Coping</t>
    </r>
    <r>
      <rPr>
        <b/>
        <i/>
        <sz val="12"/>
        <color theme="1"/>
        <rFont val="Arial"/>
        <family val="2"/>
        <scheme val="minor"/>
      </rPr>
      <t xml:space="preserve">
</t>
    </r>
    <r>
      <rPr>
        <i/>
        <sz val="12"/>
        <color theme="1"/>
        <rFont val="Arial"/>
        <family val="2"/>
        <scheme val="minor"/>
      </rPr>
      <t xml:space="preserve">Assist employees in improving their ability to cope with, adapt to, and recover from stress at work. </t>
    </r>
  </si>
  <si>
    <t>Metrics 
(Note sources of existing relevant organisational metrics)</t>
  </si>
  <si>
    <t xml:space="preserve">Implementation </t>
  </si>
  <si>
    <t xml:space="preserve">Educate leaders and employees on signs and symptoms of common mental health concerns to enable them to identify and take action to address mental health concerns if necessary.  </t>
  </si>
  <si>
    <t xml:space="preserve">▪ Provide access to mental health first aid training for employees
▪ Ensure each employee has completed the initial training as well as the renewal requirements 
▪ Psychoeducation training programs related to things such as depression, anxiety, the effects of drugs and alcohol etc.
▪ Mental health 'warning signs' posters in lunchrooms, notice boards etc.
▪ Utilise EAP or HR / WHS team leader guides for supporting team members with common mental health issues
▪ HR / WHS team trained to provide information on common mental health issues to employees / managers
</t>
  </si>
  <si>
    <t>Manager and employee education</t>
  </si>
  <si>
    <t>Refresh leader and employee knowledge and skills around mental health issues and illness and how to appropriately approach a colleague they a concerned about.</t>
  </si>
  <si>
    <r>
      <t xml:space="preserve">Support Illness 
</t>
    </r>
    <r>
      <rPr>
        <i/>
        <sz val="12"/>
        <color theme="1"/>
        <rFont val="Arial"/>
        <family val="2"/>
        <scheme val="minor"/>
      </rPr>
      <t>Remove barriers to employees seeking help and provide readily accessible mental health support for employees</t>
    </r>
  </si>
  <si>
    <t>Reduce mental health stigma</t>
  </si>
  <si>
    <t>Remove barriers to support</t>
  </si>
  <si>
    <t>Challenge mental health stigma through awareness and open dialogue in the workplace</t>
  </si>
  <si>
    <t xml:space="preserve">Ensure that employees who disclose a mental health concern are able to access appropriate professional support when they first notice symptoms </t>
  </si>
  <si>
    <t>Employee Assistance Programs
(EAP)</t>
  </si>
  <si>
    <t>Injury management process</t>
  </si>
  <si>
    <t>Return to Work process</t>
  </si>
  <si>
    <r>
      <rPr>
        <b/>
        <i/>
        <sz val="14"/>
        <color theme="1"/>
        <rFont val="Arial"/>
        <family val="2"/>
        <scheme val="minor"/>
      </rPr>
      <t xml:space="preserve">Accommodate Illness 
</t>
    </r>
    <r>
      <rPr>
        <i/>
        <sz val="14"/>
        <color theme="1"/>
        <rFont val="Arial"/>
        <family val="2"/>
        <scheme val="minor"/>
      </rPr>
      <t xml:space="preserve">
Enable employees with mental illness to recover while undertaking appropriate and meaningful work.</t>
    </r>
  </si>
  <si>
    <t>Ensure an employee's tasks and working conditions provide flexibility and accommodation for the employee while they are seeking treatment for their mental illness</t>
  </si>
  <si>
    <t xml:space="preserve">A process that allows an employee to reintegrate into the workplace after a period of absence in a way that allows them to use their skills, knowledge and abilities to work on challenging and meaningful tasks in a supportive environment </t>
  </si>
  <si>
    <t>Detect Illness</t>
  </si>
  <si>
    <t>Support Illness</t>
  </si>
  <si>
    <t>Accommodate Illness</t>
  </si>
  <si>
    <t xml:space="preserve">Increase Job Resources </t>
  </si>
  <si>
    <t>Reduce Job Demands</t>
  </si>
  <si>
    <t xml:space="preserve">Increase Resilience and Coping </t>
  </si>
  <si>
    <t>Create Conditions for Meaning</t>
  </si>
  <si>
    <t>Create Conditions for Growth</t>
  </si>
  <si>
    <t>N/A - already fully implemented &amp; evaluated</t>
  </si>
  <si>
    <t xml:space="preserve">Most mature activity (hide) </t>
  </si>
  <si>
    <t>There are no planned, implemented or considered activities in this building block</t>
  </si>
  <si>
    <t>Increase resources</t>
  </si>
  <si>
    <t xml:space="preserve">Reduce demands </t>
  </si>
  <si>
    <t>Promote individual coping and resilience</t>
  </si>
  <si>
    <t>% Immature</t>
  </si>
  <si>
    <t>% Established</t>
  </si>
  <si>
    <t>% Mature</t>
  </si>
  <si>
    <t>Mitigate Illness</t>
  </si>
  <si>
    <t>Prevent Harm</t>
  </si>
  <si>
    <t>Prevent 
Harm</t>
  </si>
  <si>
    <t>Mitigate 
Illness</t>
  </si>
  <si>
    <t>Promote 
Thriving</t>
  </si>
  <si>
    <t>Number of mental health activities</t>
  </si>
  <si>
    <t xml:space="preserve">▪ Implement methods of monitoring employees mental health
▪ risk register for organisation includes anonymised category on work-related stress issues reported, reviewed by leadership team / board
▪ Train supervisors in how to start a conversation with an employee
▪ Training Mental Health First Aid Officers
</t>
  </si>
  <si>
    <t>▪ Number of employees per year with agreed flexibility in work location and/or working hours expressed as a percentage of the total employees.
▪ % of employees who feel comfortable disclosing mental health concern at work 
▪ Leaders demonstrated awareness and understanding of avenues to care for psychological health conditions 
▪ Uptake/utilisation rate for Employee Assistance Program (EAP) and other support services.</t>
  </si>
  <si>
    <t>▪ Provide access to external employee assistance programs
▪ Ensure that leaders and employees are aware of the services of the EAP and how to access 
▪ Use employee induction process to ensure that new employees are aware of the EAP and how to access the program 
▪ Regularly communicate and encourage the use of EAPs
▪ Senior leaders speaking about the EAP or sharing stories of using the EAP
▪ Train managers and supervisors to assist employees in access EAPs
▪ EAP runs awareness sessions on site periodically
▪ EAP used for critical incidents
▪ Employees allowed work time off to attend EAP</t>
  </si>
  <si>
    <t>▪ Participation targets in training  (including review of senior leader’s involvement in such programs)
▪ % of employees who have attended mental health first aid training 
▪ % of employees who felt that their line manager
and/or colleague would be supportive if they disclosed
they had a mental health condition (as indicated through a
survey like a staff engagement survey)
▪ Participation targets in mental health awareness and
literacy training and post-event survey results are assessed
for continuous improvement (demographics, location,
satisfaction, preferred topics for future events, etc.)
▪ Number of hits on key areas of the intranet site
▪ Amount of company funded mental health training time per person (calculated via total training days completed during the year / average People in Post for the year)</t>
  </si>
  <si>
    <t>▪ Number of mental health awareness events run (e.g. R U OK Day, mental health week) 
▪ Track participation targets in mental health awareness and literacy training and post event survey results assessed for continuous improvement 
▪ % of employees who feel comfortable disclosing mental health concern at work 
▪  Uptake/utilisation rate for Employee Assistance Program (EAP) and other support services.
▪  % of employees who recognise that senior leaders speak openly about mental health.
▪  Number of hits on key areas of the intranet site.</t>
  </si>
  <si>
    <t xml:space="preserve">▪ Feedback and satisfaction with Employee Assistance Program (EAP) service users 
▪ EAP quarterly / annual report is assessed for trends 
▪ EAP utilisation rates 
▪ % of employees aware of the EAP 
▪ % of leaders who are aware of the EAP 
▪ Average duration of engagement with EAP service (i.e. review of average number of appointments per individual)
▪ Workers’ compensation for psychological claims as a percentage of remuneration.
</t>
  </si>
  <si>
    <t>▪ Have an injury management policy with respect to mental illness
▪ Have a clear process for injury management of mental health conditions
▪ Modify tasks to accommodate employees' current capacity whilst still utilising their skills to the fullest extent
▪ Allow for flexible work arrangements, temporary reduction in hours or temporary amendment to duties where an individual has disclosed a mental health condition - to assist the individual to remain at work
▪ Ensure the employee is driving the content of the injury management plan, with support from their mental health professional and experts in WHS 
▪ Teams around the injured employee are provided adequate resources to continue to meet their work goals while team is not at full capacity</t>
  </si>
  <si>
    <t xml:space="preserve">▪ Number of injury management cases open 
▪ Number of employees per year with agreed flexibility in work location and/or working hours expressed as a percentage of the total employees.
</t>
  </si>
  <si>
    <t xml:space="preserve">▪ Workers’ compensation for psychological claims as a percentage of remuneration.
▪ Number of employees returning to work from time off due to illness/stress that have a documented return to work plan 
▪ Number of employees per year with agreed flexibility in work location and/or working hours expressed as a percentage of the total employees (indicative of adjustments in work design and support) 
▪ % of HR, WHS employees who are trained in using the RTW plan 
▪ % of managers educated on work design principles (with intention of accommodating a returning employee) </t>
  </si>
  <si>
    <r>
      <rPr>
        <b/>
        <sz val="11"/>
        <color theme="1"/>
        <rFont val="Arial"/>
        <family val="2"/>
        <scheme val="minor"/>
      </rPr>
      <t>Role clarity</t>
    </r>
    <r>
      <rPr>
        <sz val="11"/>
        <color theme="1"/>
        <rFont val="Arial"/>
        <family val="2"/>
        <scheme val="minor"/>
      </rPr>
      <t xml:space="preserve"> - the content of employees' tasks, work methods, and priorities are  clear, and the employee is aware of their role within the organisation.
▪ Clear and regularly updated position descriptions;
▪ Provide all new employees inductions that explain how their role fits within their team;
▪ Implement training processes for new employees or changing roles;
▪ Have an organisational chart that is easily accessible to all employees and identifies clear reporting relationship. 
</t>
    </r>
    <r>
      <rPr>
        <b/>
        <sz val="11"/>
        <color theme="1"/>
        <rFont val="Arial"/>
        <family val="2"/>
        <scheme val="minor"/>
      </rPr>
      <t>Feedback and rewarding and recognising</t>
    </r>
    <r>
      <rPr>
        <sz val="11"/>
        <color theme="1"/>
        <rFont val="Arial"/>
        <family val="2"/>
        <scheme val="minor"/>
      </rPr>
      <t xml:space="preserve"> - provide regular feedback and appreciation for employees' contributions.
▪ Introduce formal or informal rewards for performance;
▪ Conduct performance appraisals;
▪ Reward effort as well as performance.</t>
    </r>
  </si>
  <si>
    <t xml:space="preserve">Example evaluations / metrics / indicators </t>
  </si>
  <si>
    <t xml:space="preserve">▪ Allow breaks from emotionally demanding work;
▪ Provide psychological assistance after emotionally demanding work; 
▪ Train employees in skills such as conflict resolution to allow them to successfully manage potentially aggressive or difficult customers or clients </t>
  </si>
  <si>
    <t xml:space="preserve">▪ Rate of participation in resilience, stress management training
▪ Track feedback relating to resilience or stress management programs 
▪ Number of employees per year with agreed flexibility in work location and/or working hours expressed as a percentage of the total employees (as reflection of proactive stress management) 
▪ Rate of participation in coaching and mentoring/reverse mentoring programs 
▪ Track utilisation of EAP service stress management support  
</t>
  </si>
  <si>
    <t xml:space="preserve">▪ Employee engagement survey metrics such as "we effectively manage change in this organisation", "I am consulted when a change directly impacts my work"
▪ Number of leaders trained in change management
▪ Track unplanned absence and turnover trends during times of change 
▪ Track trends on psychosocial risk assessment  </t>
  </si>
  <si>
    <t xml:space="preserve">▪ Rate and length of injury 
▪ Return to work statistics
▪ Workers' compensation statistics
▪ Track unplanned absence and turnover trends by department / job type against industry benchmarks 
▪ Track high annual leave balances and ensure employees are taking breaks
▪ Audit use of personal protective equipment
▪ Track number ergonomic assessments
▪ Track ergonomic equipment issued
▪ Attendance at manual handling training
▪ Decreased lag time taken between report and implementation of control measures for hazards.
▪ Reported accident and incident root cause trends.
▪ Track trends on psychosocial risk assessment  </t>
  </si>
  <si>
    <t xml:space="preserve">▪ Track unplanned absence and turnover trends by department 
▪ Number of employees who participate in training that equips them to successfully manage aggressive or difficult customers or clients
▪ Track employee perception responses to items such as "I can talk to my line manager about something that has upset or annoyed me about work", "Is your work emotionally demanding?"
▪ Track trends on psychosocial risk assessment  </t>
  </si>
  <si>
    <t xml:space="preserve">▪ Number of employees per year with agreed flexibility in work location and/or working hours expressed as a percentage of the total employees
▪ Track unplanned absence and turnover trends by department / job type against industry benchmark  
▪ Participation targets in training and events - as indicator of equipping employees with the right knowledge, skills, and abilities to perform their tasks 
▪ Monitor responses to employee perception survey items, such as: "I have to work very intensively"
▪ Track trends on psychosocial risk assessment  </t>
  </si>
  <si>
    <t xml:space="preserve">▪ Number of employees with a flexible work arrangement in place
▪ Track time in lieu balances - make sure employees are able to take accumulated TOIL
▪ Employee opinion survey questions that look at whether employees feel able to complete their work, supported in their work, have the right resources for their work
▪ Time / labour ratio tracking
▪ Monitor overtime for hourly employees to ensure work is kept at a sustainable level
▪ Where project management software is used, resource utilisation reports
▪ Track unplanned absence and turnover trends by department / job type against industry benchmarks - ill health from job demands is a possible cause
▪ Monitor responses to employee perception survey items, such as: "I have to work very fast", "I have unrealistic time pressures"
▪ Rate of women returning to work after maternity leave.
▪ Track trends on psychosocial risk assessment  </t>
  </si>
  <si>
    <r>
      <rPr>
        <b/>
        <sz val="11"/>
        <color theme="1"/>
        <rFont val="Arial"/>
        <family val="2"/>
        <scheme val="minor"/>
      </rPr>
      <t xml:space="preserve">Supervisor and co-worker support 
</t>
    </r>
    <r>
      <rPr>
        <sz val="11"/>
        <color theme="1"/>
        <rFont val="Arial"/>
        <family val="2"/>
        <scheme val="minor"/>
      </rPr>
      <t xml:space="preserve">▪ Participation targets in training and events (including review of senior leader’s involvement in such programs).
▪ Track responses to employee perception survey items such as: "I can rely on my line manager to help me out with a work problem", "I can talk to my line manager about something that has upset or annoyed me about work", I get help and support I need from colleagues"
▪ Track trends on psychosocial risk assessment  
</t>
    </r>
    <r>
      <rPr>
        <b/>
        <sz val="11"/>
        <color theme="1"/>
        <rFont val="Arial"/>
        <family val="2"/>
        <scheme val="minor"/>
      </rPr>
      <t xml:space="preserve">
Positive Relationships</t>
    </r>
    <r>
      <rPr>
        <sz val="11"/>
        <color theme="1"/>
        <rFont val="Arial"/>
        <family val="2"/>
        <scheme val="minor"/>
      </rPr>
      <t xml:space="preserve">
▪ Track number of grievances for bullying and harassment
▪ % of leaders attending bullying and harassment training
▪ % of executives attending bullying and harassment training
▪ Employee engagement survey items such as "I work in a workplace free of bullying and harassment" "If I make a complaint, I am confident it will be addressed" track number of grievances for bullying and harassment
▪ Track trends on psychosocial risk assessment  </t>
    </r>
  </si>
  <si>
    <r>
      <rPr>
        <b/>
        <sz val="11"/>
        <color theme="1"/>
        <rFont val="Arial"/>
        <family val="2"/>
        <scheme val="minor"/>
      </rPr>
      <t>Role clarity</t>
    </r>
    <r>
      <rPr>
        <sz val="11"/>
        <color theme="1"/>
        <rFont val="Arial"/>
        <family val="2"/>
        <scheme val="minor"/>
      </rPr>
      <t xml:space="preserve">
▪ Documentation of annual audit to check that roles as described at recruitment or in performance plans match up with roles as they currently are being undertaken.
▪ Employee retention rate as a trend over time.
▪ Evidence of the collection of two-way feedback (1:1s, consultation workshops, workplace surveys)
▪ Employee engagement survey metrics such as "I am clear on what my day to day tasks are", "I am aware how my role contributes to my organisation / department"
</t>
    </r>
    <r>
      <rPr>
        <b/>
        <sz val="11"/>
        <color theme="1"/>
        <rFont val="Arial"/>
        <family val="2"/>
        <scheme val="minor"/>
      </rPr>
      <t xml:space="preserve">Feedback and rewarding and recognising </t>
    </r>
    <r>
      <rPr>
        <sz val="11"/>
        <color theme="1"/>
        <rFont val="Arial"/>
        <family val="2"/>
        <scheme val="minor"/>
      </rPr>
      <t xml:space="preserve">
▪ Proportion of positions filled by internal applicants.
▪ Evidence of processes which support a culture of performance feedback and encompasses regular one-to-one discussions between managers and employees.
▪ Employee perception survey metrics such as "I am given supportive feedback on the work I do"
▪ Track trends on psychosocial risk assessment  </t>
    </r>
  </si>
  <si>
    <t>▪ Trends in employee engagement 
▪ Demographics of work teams (as reflection of diverse teams) 
▪ Track trends on psychosocial risk assessment  
▪ Track job satisfaction trends</t>
  </si>
  <si>
    <t>Provide the opportunity to move beyond co-worker/ supervisory support, and create relationships that are open and encourage generativity.</t>
  </si>
  <si>
    <t xml:space="preserve">▪ Track diversity statistics at all levels of seniority and across the organisation
▪ Gender pay gap statistics
▪ Track grievances that relate to breach of the diversity and inclusion policy
▪ Track affirmative action plan
▪ Track number and attendance of diversity and inclusion workshops (including executive level participation) 
</t>
  </si>
  <si>
    <t>▪ Number of days of volunteering leave taken per year
▪ Attendance at community engagement or corporate volunteering events
▪ % of employees using pay roll giving</t>
  </si>
  <si>
    <t>Strengths-based development explores and develops people’s strengths alongside their weaknesses, and helps people feel positively valued through strengths.</t>
  </si>
  <si>
    <r>
      <t>▪ % of new employees attending induction
▪ % of new employees took up the offer of a buddy
▪ Engagement survey questions measuring connectedness - e.g. "I very much like the team I work within", "I have close relationships with my colleagues"</t>
    </r>
    <r>
      <rPr>
        <sz val="11"/>
        <color theme="9"/>
        <rFont val="Arial"/>
        <family val="2"/>
        <scheme val="minor"/>
      </rPr>
      <t xml:space="preserve">
</t>
    </r>
    <r>
      <rPr>
        <sz val="11"/>
        <rFont val="Arial"/>
        <family val="2"/>
        <scheme val="minor"/>
      </rPr>
      <t>▪ Number of employees who participate in coaching, mentoring and reverse mentoring programs</t>
    </r>
  </si>
  <si>
    <t>▪ Introduce flexible work options to ensure individuals can attend appointments with mental health and medical professionals 
▪ Educate leaders in next steps for individuals who notice signs or symptoms (i.e. how to access EAP, local GP, other mental health professionals)
▪ Ensure leaders are aware of the services their EAP offer and their role in facilitating access to the EAP</t>
  </si>
  <si>
    <t xml:space="preserve">A service offered through workplaces that provides professional mental health support to employees. </t>
  </si>
  <si>
    <r>
      <t xml:space="preserve">Detect Illness
</t>
    </r>
    <r>
      <rPr>
        <b/>
        <i/>
        <sz val="12"/>
        <color theme="1"/>
        <rFont val="Arial"/>
        <family val="2"/>
        <scheme val="minor"/>
      </rPr>
      <t xml:space="preserve">
</t>
    </r>
    <r>
      <rPr>
        <i/>
        <sz val="12"/>
        <color theme="1"/>
        <rFont val="Arial"/>
        <family val="2"/>
        <scheme val="minor"/>
      </rPr>
      <t xml:space="preserve">Increase the capability of leaders and employees to identify, take action on, and monitor mental health issues in the workplace. </t>
    </r>
  </si>
  <si>
    <t>▪ Consult with employees before making changes to their job;
▪ Allow employees the opportunity to give input into how tasks are done, the pace and order in which they work (where possible); 
▪ Educate managers in processes of consultation and participative decision making;
▪ Ensure workers have information they need to make decisions;
▪ Ensure workers have information they need to make decisions;
▪ Train supervisors and managers in appropriate supervision behaviour to minimise micro-management.</t>
  </si>
  <si>
    <t xml:space="preserve">▪ Number of employees per year with agreed flexibility in work location and/or working hours expressed as a percentage of the total employees 
▪ Employee engagement survey questions such as "I have discretion over the way in which I complete my job", "I am consulting when decisions directly effect my work", "I have the information I need to do my job effectively"
▪ % of leaders participating in work design education 
▪ Evidence of the utilisation of policies that support flexibility (in terms of hours, patterns and location).
▪ Evidence of processes that support a culture of two-way feedback and negotiation of work and workload between manager and employee
▪ Track trends on psychosocial risk assessment  </t>
  </si>
  <si>
    <t xml:space="preserve">A positive work environment, free from bullying and harassment in which employees and managers can access technical and emotional support. </t>
  </si>
  <si>
    <t xml:space="preserve">Tolerable time demands </t>
  </si>
  <si>
    <t xml:space="preserve">The amount of mental effort required to complete tasks should be tolerable. Work that requires extremely high or extremely little effort (i.e. boring work) can be cognitively demanding. </t>
  </si>
  <si>
    <t xml:space="preserve">▪ Manage attentional resources - consideration for the type of attention a task requires and accommodating for it (e.g. sustained attention for tasks requiring accuracy, divided attention where there are multiple demands);
▪ Provide quiet work areas for employees whose work requires intense concentration; 
▪ Manage mental workload - allocate work such that employees can switch tasks after periods of extremely high or very low mental effort; 
▪ Ensure employees with high cognitive demands have the autonomy to determine how to complete workload. 
▪ Ensure that leaders are equipped to support team members through difficult decisions
▪ Introduce job rotations for boring or monotonous work.  </t>
  </si>
  <si>
    <t xml:space="preserve">Work that is emotionally disturbing, requires high emotional involvement or requires them to regularly hide their emotions at work. </t>
  </si>
  <si>
    <t xml:space="preserve">Factors in the work environment that can physically harm it without necessarily touching it (repetitive actions, poor lighting, noise vibration, poorly designed work equipment etc.) </t>
  </si>
  <si>
    <t xml:space="preserve">▪ Ensure that leaders and employees understand how to identify physical hazards in the work environment and are able to respond appropriately; 
▪ Introduce hazard reporting policy and procedures; 
▪ Regularly check that tools and equipment are physically safe; 
▪ Allow employees to take regular breaks from physically demanding or repetitive tasks; 
▪ Introduce ergonomic assessments to evaluate strain on musculoskeletal system </t>
  </si>
  <si>
    <t xml:space="preserve">▪ % of employees that have performance reviews
▪ Pay gap analysis by diversity groups / teams
▪ An annual audit to check that processes that affect employees' roles are carried out as described and comply with equal opportunity standards (e.g. recruitment, performance management, grievance investigations)
▪ Internal substantiated employee complaints/ investigations – number and trend
▪ Evidence of two-way feedback processes 
▪ Evidence of policies and communication in relation to behavioural conduct and processes to support complaint
resolution.
▪ Track responses to employee perception surveys such as: "processes are applied consistently in your
workgroup", "employees in your workgroup are able to express their views and feelings during those processes"
▪ Track trends on psychosocial risk assessment  </t>
  </si>
  <si>
    <t xml:space="preserve">The ability to effectively cope, adjust and recover quickly from stress and adversity. </t>
  </si>
  <si>
    <t xml:space="preserve">▪  Resilience training programs that incorporate cognitive behavioural therapy components 
▪ Coaching and mentoring programs 
▪ Provide flexible work options that allow individuals to approach stressful situations in ways that work for them </t>
  </si>
  <si>
    <t>▪ Monitor overtime rates as indicator of work/life balance 
▪ Track participation in organisation health initiatives (e.g. physical activity programs, step challenges) 
▪ Monitor workers compensation claims due to stress</t>
  </si>
  <si>
    <t xml:space="preserve">Activities that increase task variety, include:
▪ Provide opportunity to do tasks that make the work more meaningful;
▪ Combine tasks to form new and larger modules of work;
▪ Create and support small groups and teams to take on important, prominent assignments;
▪ Provide opportunities for employees to be creative and to use and develop their skills 
</t>
  </si>
  <si>
    <r>
      <rPr>
        <b/>
        <sz val="11"/>
        <color theme="1"/>
        <rFont val="Arial"/>
        <family val="2"/>
        <scheme val="minor"/>
      </rPr>
      <t>b.</t>
    </r>
    <r>
      <rPr>
        <sz val="11"/>
        <color theme="1"/>
        <rFont val="Arial"/>
        <family val="2"/>
        <scheme val="minor"/>
      </rPr>
      <t xml:space="preserve"> As you review, begin thinking about the types of activities your organisation already has or has considered in each building block.</t>
    </r>
  </si>
  <si>
    <t>Step 2- Conduct review of current activities</t>
  </si>
  <si>
    <t>Complete an evaluation of your organisation with respect to each of the three pillars of the thrive framework - Mitigate Illness, Prevent Harm, and Promote Thriving (these are three separate tabs in this workbook)</t>
  </si>
  <si>
    <t>Key strategies</t>
  </si>
  <si>
    <r>
      <rPr>
        <b/>
        <sz val="11"/>
        <color theme="1"/>
        <rFont val="Arial"/>
        <family val="2"/>
        <scheme val="minor"/>
      </rPr>
      <t>▪ Implemented</t>
    </r>
    <r>
      <rPr>
        <sz val="11"/>
        <color theme="1"/>
        <rFont val="Arial"/>
        <family val="2"/>
        <scheme val="minor"/>
      </rPr>
      <t xml:space="preserve"> - these are things your organisation is already doing (e.g. performance reviews)</t>
    </r>
  </si>
  <si>
    <t xml:space="preserve">Activity description
(enter description of activity) </t>
  </si>
  <si>
    <r>
      <rPr>
        <b/>
        <sz val="11"/>
        <color theme="1"/>
        <rFont val="Arial"/>
        <family val="2"/>
        <scheme val="minor"/>
      </rPr>
      <t>▪ Considered / future activities</t>
    </r>
    <r>
      <rPr>
        <sz val="11"/>
        <color theme="1"/>
        <rFont val="Arial"/>
        <family val="2"/>
        <scheme val="minor"/>
      </rPr>
      <t xml:space="preserve"> - activities your organisation may have discussed, or ideas you find useful - but have not put in place any firm plans / timelines to undertake (e.g. consider bringing in external career coaches)</t>
    </r>
  </si>
  <si>
    <r>
      <rPr>
        <b/>
        <sz val="11"/>
        <color theme="1"/>
        <rFont val="Arial"/>
        <family val="2"/>
        <scheme val="minor"/>
      </rPr>
      <t>▪ Planned</t>
    </r>
    <r>
      <rPr>
        <sz val="11"/>
        <color theme="1"/>
        <rFont val="Arial"/>
        <family val="2"/>
        <scheme val="minor"/>
      </rPr>
      <t xml:space="preserve"> - these are activities your organisation has in the pipeline, with concrete timelines in place (e.g. implement development planning in 2019)</t>
    </r>
  </si>
  <si>
    <r>
      <rPr>
        <b/>
        <sz val="11"/>
        <color theme="1"/>
        <rFont val="Arial"/>
        <family val="2"/>
        <scheme val="minor"/>
      </rPr>
      <t>a.</t>
    </r>
    <r>
      <rPr>
        <sz val="11"/>
        <color theme="1"/>
        <rFont val="Arial"/>
        <family val="2"/>
        <scheme val="minor"/>
      </rPr>
      <t xml:space="preserve"> Review all 3 tabs </t>
    </r>
    <r>
      <rPr>
        <i/>
        <sz val="11"/>
        <color theme="1"/>
        <rFont val="Arial"/>
        <family val="2"/>
        <scheme val="minor"/>
      </rPr>
      <t>(Mitigate Illness,</t>
    </r>
    <r>
      <rPr>
        <sz val="11"/>
        <color theme="1"/>
        <rFont val="Arial"/>
        <family val="2"/>
        <scheme val="minor"/>
      </rPr>
      <t xml:space="preserve"> </t>
    </r>
    <r>
      <rPr>
        <i/>
        <sz val="11"/>
        <color theme="1"/>
        <rFont val="Arial"/>
        <family val="2"/>
        <scheme val="minor"/>
      </rPr>
      <t>Prevent Harm,</t>
    </r>
    <r>
      <rPr>
        <sz val="11"/>
        <color theme="1"/>
        <rFont val="Arial"/>
        <family val="2"/>
        <scheme val="minor"/>
      </rPr>
      <t xml:space="preserve"> and</t>
    </r>
    <r>
      <rPr>
        <i/>
        <sz val="11"/>
        <color theme="1"/>
        <rFont val="Arial"/>
        <family val="2"/>
        <scheme val="minor"/>
      </rPr>
      <t xml:space="preserve"> Promote Thriving</t>
    </r>
    <r>
      <rPr>
        <sz val="11"/>
        <color theme="1"/>
        <rFont val="Arial"/>
        <family val="2"/>
        <scheme val="minor"/>
      </rPr>
      <t xml:space="preserve">) - familiarise with the 3 pillars of the thrive framework and building blocks of each. You can refer to the website for more detail on each pillar or buliding block if needed at </t>
    </r>
    <r>
      <rPr>
        <sz val="11"/>
        <rFont val="Arial"/>
        <family val="2"/>
        <scheme val="minor"/>
      </rPr>
      <t>www.thriveatwork.org.au</t>
    </r>
    <r>
      <rPr>
        <sz val="11"/>
        <color theme="1"/>
        <rFont val="Arial"/>
        <family val="2"/>
        <scheme val="minor"/>
      </rPr>
      <t>.</t>
    </r>
  </si>
  <si>
    <r>
      <rPr>
        <b/>
        <sz val="11"/>
        <color theme="1"/>
        <rFont val="Arial"/>
        <family val="2"/>
        <scheme val="minor"/>
      </rPr>
      <t>c.</t>
    </r>
    <r>
      <rPr>
        <sz val="11"/>
        <color theme="1"/>
        <rFont val="Arial"/>
        <family val="2"/>
        <scheme val="minor"/>
      </rPr>
      <t xml:space="preserve"> Consider which groups of people in the organisation will be important for completion of the sheet and how you will gather input.</t>
    </r>
  </si>
  <si>
    <r>
      <rPr>
        <b/>
        <sz val="11"/>
        <color theme="1"/>
        <rFont val="Arial"/>
        <family val="2"/>
        <scheme val="minor"/>
      </rPr>
      <t>a</t>
    </r>
    <r>
      <rPr>
        <sz val="11"/>
        <color theme="1"/>
        <rFont val="Arial"/>
        <family val="2"/>
        <scheme val="minor"/>
      </rPr>
      <t xml:space="preserve">. Note that each of the 3 pillars are comprised of 3 </t>
    </r>
    <r>
      <rPr>
        <i/>
        <sz val="11"/>
        <color theme="1"/>
        <rFont val="Arial"/>
        <family val="2"/>
        <scheme val="minor"/>
      </rPr>
      <t>'building blocks'</t>
    </r>
    <r>
      <rPr>
        <sz val="11"/>
        <color theme="1"/>
        <rFont val="Arial"/>
        <family val="2"/>
        <scheme val="minor"/>
      </rPr>
      <t xml:space="preserve"> (column A) and is comprised of a number of </t>
    </r>
    <r>
      <rPr>
        <i/>
        <sz val="11"/>
        <color theme="1"/>
        <rFont val="Arial"/>
        <family val="2"/>
        <scheme val="minor"/>
      </rPr>
      <t>key strategies</t>
    </r>
    <r>
      <rPr>
        <sz val="11"/>
        <color theme="1"/>
        <rFont val="Arial"/>
        <family val="2"/>
        <scheme val="minor"/>
      </rPr>
      <t xml:space="preserve"> (column B) </t>
    </r>
  </si>
  <si>
    <r>
      <rPr>
        <b/>
        <sz val="11"/>
        <color theme="1"/>
        <rFont val="Arial"/>
        <family val="2"/>
        <scheme val="minor"/>
      </rPr>
      <t>c.</t>
    </r>
    <r>
      <rPr>
        <sz val="11"/>
        <color theme="1"/>
        <rFont val="Arial"/>
        <family val="2"/>
        <scheme val="minor"/>
      </rPr>
      <t xml:space="preserve"> For each activity, identify whether the activity is '</t>
    </r>
    <r>
      <rPr>
        <i/>
        <sz val="11"/>
        <color theme="1"/>
        <rFont val="Arial"/>
        <family val="2"/>
        <scheme val="minor"/>
      </rPr>
      <t>implemented', 'planned'</t>
    </r>
    <r>
      <rPr>
        <sz val="11"/>
        <color theme="1"/>
        <rFont val="Arial"/>
        <family val="2"/>
        <scheme val="minor"/>
      </rPr>
      <t xml:space="preserve">, or </t>
    </r>
    <r>
      <rPr>
        <i/>
        <sz val="11"/>
        <color theme="1"/>
        <rFont val="Arial"/>
        <family val="2"/>
        <scheme val="minor"/>
      </rPr>
      <t>'considered'.</t>
    </r>
    <r>
      <rPr>
        <sz val="11"/>
        <color theme="1"/>
        <rFont val="Arial"/>
        <family val="2"/>
        <scheme val="minor"/>
      </rPr>
      <t xml:space="preserve"> Select the appropriate option from the dropdown box in the '</t>
    </r>
    <r>
      <rPr>
        <i/>
        <sz val="11"/>
        <color theme="1"/>
        <rFont val="Arial"/>
        <family val="2"/>
        <scheme val="minor"/>
      </rPr>
      <t>Implementation'</t>
    </r>
    <r>
      <rPr>
        <sz val="11"/>
        <color theme="1"/>
        <rFont val="Arial"/>
        <family val="2"/>
        <scheme val="minor"/>
      </rPr>
      <t xml:space="preserve"> column (column G).</t>
    </r>
  </si>
  <si>
    <r>
      <t xml:space="preserve">You may find it useful to use the </t>
    </r>
    <r>
      <rPr>
        <i/>
        <sz val="11"/>
        <color theme="1"/>
        <rFont val="Arial"/>
        <family val="2"/>
        <scheme val="minor"/>
      </rPr>
      <t xml:space="preserve">'Example Activities' </t>
    </r>
    <r>
      <rPr>
        <sz val="11"/>
        <color theme="1"/>
        <rFont val="Arial"/>
        <family val="2"/>
        <scheme val="minor"/>
      </rPr>
      <t xml:space="preserve">column (column D) for inspiration on the types of activities your organisation may have, or may consider implementing. </t>
    </r>
    <r>
      <rPr>
        <b/>
        <sz val="11"/>
        <color theme="1"/>
        <rFont val="Arial"/>
        <family val="2"/>
        <scheme val="minor"/>
      </rPr>
      <t>This is not an exhaustive list - please also include anything you might be doing outside of this list!</t>
    </r>
  </si>
  <si>
    <r>
      <rPr>
        <b/>
        <sz val="11"/>
        <color theme="1"/>
        <rFont val="Arial"/>
        <family val="2"/>
        <scheme val="minor"/>
      </rPr>
      <t>a</t>
    </r>
    <r>
      <rPr>
        <sz val="11"/>
        <color theme="1"/>
        <rFont val="Arial"/>
        <family val="2"/>
        <scheme val="minor"/>
      </rPr>
      <t xml:space="preserve">. For each activity you have listed, complete the </t>
    </r>
    <r>
      <rPr>
        <i/>
        <sz val="11"/>
        <color theme="1"/>
        <rFont val="Arial"/>
        <family val="2"/>
        <scheme val="minor"/>
      </rPr>
      <t>'Maturity Assessment'</t>
    </r>
    <r>
      <rPr>
        <sz val="11"/>
        <color theme="1"/>
        <rFont val="Arial"/>
        <family val="2"/>
        <scheme val="minor"/>
      </rPr>
      <t xml:space="preserve"> column (column J) by choosing an option from the drop down box. The scale at this step is:</t>
    </r>
  </si>
  <si>
    <r>
      <rPr>
        <b/>
        <sz val="11"/>
        <color theme="1"/>
        <rFont val="Arial"/>
        <family val="2"/>
        <scheme val="minor"/>
      </rPr>
      <t xml:space="preserve">a. </t>
    </r>
    <r>
      <rPr>
        <sz val="11"/>
        <color theme="1"/>
        <rFont val="Arial"/>
        <family val="2"/>
        <scheme val="minor"/>
      </rPr>
      <t xml:space="preserve">Of the current or future activities you have listed, reflect on  the </t>
    </r>
    <r>
      <rPr>
        <b/>
        <sz val="11"/>
        <color theme="1"/>
        <rFont val="Arial"/>
        <family val="2"/>
        <scheme val="minor"/>
      </rPr>
      <t>ease</t>
    </r>
    <r>
      <rPr>
        <sz val="11"/>
        <color theme="1"/>
        <rFont val="Arial"/>
        <family val="2"/>
        <scheme val="minor"/>
      </rPr>
      <t xml:space="preserve"> of developing this activity to a fully implemented, measurable state  (column K; High, medium or low). Things you may consider when rating the ease include:</t>
    </r>
  </si>
  <si>
    <r>
      <rPr>
        <b/>
        <sz val="11"/>
        <color theme="1"/>
        <rFont val="Arial"/>
        <family val="2"/>
        <scheme val="minor"/>
      </rPr>
      <t xml:space="preserve">b. </t>
    </r>
    <r>
      <rPr>
        <sz val="11"/>
        <color theme="1"/>
        <rFont val="Arial"/>
        <family val="2"/>
        <scheme val="minor"/>
      </rPr>
      <t xml:space="preserve">Of the current or future activities you have listed, reflect on  the </t>
    </r>
    <r>
      <rPr>
        <b/>
        <sz val="11"/>
        <color theme="1"/>
        <rFont val="Arial"/>
        <family val="2"/>
        <scheme val="minor"/>
      </rPr>
      <t>impact</t>
    </r>
    <r>
      <rPr>
        <sz val="11"/>
        <color theme="1"/>
        <rFont val="Arial"/>
        <family val="2"/>
        <scheme val="minor"/>
      </rPr>
      <t xml:space="preserve"> that a fully implemented, measureable version of this activity could have (column L; High, medium or low). Things you may consider when rating the ease include:</t>
    </r>
  </si>
  <si>
    <r>
      <rPr>
        <b/>
        <sz val="11"/>
        <color theme="1"/>
        <rFont val="Arial"/>
        <family val="2"/>
        <scheme val="minor"/>
      </rPr>
      <t>c.</t>
    </r>
    <r>
      <rPr>
        <sz val="11"/>
        <color theme="1"/>
        <rFont val="Arial"/>
        <family val="2"/>
        <scheme val="minor"/>
      </rPr>
      <t xml:space="preserve"> The sheet will automatically calculate an </t>
    </r>
    <r>
      <rPr>
        <i/>
        <sz val="11"/>
        <color theme="1"/>
        <rFont val="Arial"/>
        <family val="2"/>
        <scheme val="minor"/>
      </rPr>
      <t xml:space="preserve">'ease + impact score' </t>
    </r>
    <r>
      <rPr>
        <sz val="11"/>
        <color theme="1"/>
        <rFont val="Arial"/>
        <family val="2"/>
        <scheme val="minor"/>
      </rPr>
      <t xml:space="preserve">(column M) for each activity you have listed. Although this is in no way prescriptive, we suggest that you consider focussing your initial 12 month efforts on items with high scores (i.e. those that are easiest, with highest impact). The spreadsheet will automatically highlight high rated activities. </t>
    </r>
  </si>
  <si>
    <r>
      <rPr>
        <b/>
        <sz val="11"/>
        <color theme="1"/>
        <rFont val="Arial"/>
        <family val="2"/>
        <scheme val="minor"/>
      </rPr>
      <t>a</t>
    </r>
    <r>
      <rPr>
        <sz val="11"/>
        <color theme="1"/>
        <rFont val="Arial"/>
        <family val="2"/>
        <scheme val="minor"/>
      </rPr>
      <t xml:space="preserve">. If a particular department or individual is responsible for the implementation of an activity, add their name in the </t>
    </r>
    <r>
      <rPr>
        <i/>
        <sz val="11"/>
        <color theme="1"/>
        <rFont val="Arial"/>
        <family val="2"/>
        <scheme val="minor"/>
      </rPr>
      <t xml:space="preserve">'Business Owner' </t>
    </r>
    <r>
      <rPr>
        <sz val="11"/>
        <color theme="1"/>
        <rFont val="Arial"/>
        <family val="2"/>
        <scheme val="minor"/>
      </rPr>
      <t>column to ease communication and role clarity.</t>
    </r>
  </si>
  <si>
    <r>
      <t xml:space="preserve">b. </t>
    </r>
    <r>
      <rPr>
        <sz val="11"/>
        <color theme="1"/>
        <rFont val="Arial"/>
        <family val="2"/>
        <scheme val="minor"/>
      </rPr>
      <t xml:space="preserve">(Optional) Any existing metrics that are currently tracked in relation to each activity can be entered in the </t>
    </r>
    <r>
      <rPr>
        <i/>
        <sz val="11"/>
        <color theme="1"/>
        <rFont val="Arial"/>
        <family val="2"/>
        <scheme val="minor"/>
      </rPr>
      <t>'Metrics'</t>
    </r>
    <r>
      <rPr>
        <sz val="11"/>
        <color theme="1"/>
        <rFont val="Arial"/>
        <family val="2"/>
        <scheme val="minor"/>
      </rPr>
      <t xml:space="preserve"> column (column O). You can refer to the </t>
    </r>
    <r>
      <rPr>
        <i/>
        <sz val="11"/>
        <color theme="1"/>
        <rFont val="Arial"/>
        <family val="2"/>
        <scheme val="minor"/>
      </rPr>
      <t>'Example evaluations / metrics / indicators'</t>
    </r>
    <r>
      <rPr>
        <sz val="11"/>
        <color theme="1"/>
        <rFont val="Arial"/>
        <family val="2"/>
        <scheme val="minor"/>
      </rPr>
      <t xml:space="preserve"> column (column E) to get an understanding of the types of metrics that may apply to the building block. </t>
    </r>
  </si>
  <si>
    <r>
      <t>c.</t>
    </r>
    <r>
      <rPr>
        <sz val="11"/>
        <color theme="1"/>
        <rFont val="Arial"/>
        <family val="2"/>
        <scheme val="minor"/>
      </rPr>
      <t xml:space="preserve"> (Optional) Add any comments that may be useful in the future in the</t>
    </r>
    <r>
      <rPr>
        <i/>
        <sz val="11"/>
        <color theme="1"/>
        <rFont val="Arial"/>
        <family val="2"/>
        <scheme val="minor"/>
      </rPr>
      <t xml:space="preserve"> 'Comments'</t>
    </r>
    <r>
      <rPr>
        <sz val="11"/>
        <color theme="1"/>
        <rFont val="Arial"/>
        <family val="2"/>
        <scheme val="minor"/>
      </rPr>
      <t xml:space="preserve"> column (column P). Since the review is designed to be repeated annually, it can be helpful to add details that may otherwise be forgotten by the next review. For example, you may note that a particular activity was identified as a priority by an executive, which may assist when making decisions in the future. </t>
    </r>
  </si>
  <si>
    <r>
      <rPr>
        <b/>
        <sz val="11"/>
        <color theme="1"/>
        <rFont val="Arial"/>
        <family val="2"/>
        <scheme val="minor"/>
      </rPr>
      <t xml:space="preserve">a. </t>
    </r>
    <r>
      <rPr>
        <sz val="11"/>
        <color theme="1"/>
        <rFont val="Arial"/>
        <family val="2"/>
        <scheme val="minor"/>
      </rPr>
      <t>Review the activities in your sheet with the highest ease+impact score (column M). If you have a blank slate, these make good places to start for their ease and high impact.</t>
    </r>
  </si>
  <si>
    <t xml:space="preserve"> - If your highest scoring actions are already in place and simply need continuing, consider putting some new actions in place too</t>
  </si>
  <si>
    <t xml:space="preserve"> - Consider a spread of actions across the framework - legal compliance is an important first step, but you will need to put in place 'thriving' activities too in order meet the accreditation standards over time</t>
  </si>
  <si>
    <t>Step 6 - Complete an Action Plan</t>
  </si>
  <si>
    <t>For more support in developing your Action Plan visit the Implement pages on the Thrive at Work website (https://www.thriveatwork.org.au/implement/plan/identify-your-focus/)</t>
  </si>
  <si>
    <r>
      <rPr>
        <b/>
        <sz val="11"/>
        <rFont val="Arial"/>
        <family val="2"/>
        <scheme val="minor"/>
      </rPr>
      <t xml:space="preserve">Procedural justice </t>
    </r>
    <r>
      <rPr>
        <sz val="11"/>
        <rFont val="Arial"/>
        <family val="2"/>
        <scheme val="minor"/>
      </rPr>
      <t xml:space="preserve">- fairness of processes that lead to outcomes. 
▪ Design procedures so that they can be applied consistently across all workers and work groups 
▪ Carry out all procedures consistently (e.g. promotions, job selection, performance management)
</t>
    </r>
    <r>
      <rPr>
        <b/>
        <sz val="11"/>
        <rFont val="Arial"/>
        <family val="2"/>
        <scheme val="minor"/>
      </rPr>
      <t xml:space="preserve">Interactional justice </t>
    </r>
    <r>
      <rPr>
        <sz val="11"/>
        <rFont val="Arial"/>
        <family val="2"/>
        <scheme val="minor"/>
      </rPr>
      <t xml:space="preserve">- perception of fairness in the way managers and employees interact. 
▪  Treat employees with respect and dignity at all times 
▪ Ensure management structures and reporting lines are clear to ensure employees understand who they are accountable to. 
</t>
    </r>
    <r>
      <rPr>
        <b/>
        <sz val="11"/>
        <rFont val="Arial"/>
        <family val="2"/>
        <scheme val="minor"/>
      </rPr>
      <t>Distributive justice</t>
    </r>
    <r>
      <rPr>
        <sz val="11"/>
        <rFont val="Arial"/>
        <family val="2"/>
        <scheme val="minor"/>
      </rPr>
      <t xml:space="preserve"> - Fairness associated with outcomes and distribution of resources. 
▪ Ensuring relevant resources are distributed evenly between employees
▪ Ensuring that all employees have equal access to relevant training programs. </t>
    </r>
  </si>
  <si>
    <r>
      <rPr>
        <b/>
        <sz val="11"/>
        <color theme="1"/>
        <rFont val="Arial"/>
        <family val="2"/>
        <scheme val="minor"/>
      </rPr>
      <t>Supervisor and co-worker support -</t>
    </r>
    <r>
      <rPr>
        <sz val="11"/>
        <color theme="1"/>
        <rFont val="Arial"/>
        <family val="2"/>
        <scheme val="minor"/>
      </rPr>
      <t xml:space="preserve"> technical and emotional support from managers and co-workers.
▪ Hold regular team meetings or debrief sessions where employees can share concerns and engage in collaborative problem solving;
▪ Leadership training that incorporates emotional support skills;
▪ Conduct regular performance reviews, including open and constructive feedback; 
▪ Ensure team size is manageable (guidance 10-12 members maximum).
</t>
    </r>
    <r>
      <rPr>
        <b/>
        <sz val="11"/>
        <color theme="1"/>
        <rFont val="Arial"/>
        <family val="2"/>
        <scheme val="minor"/>
      </rPr>
      <t xml:space="preserve">Positive relationships </t>
    </r>
    <r>
      <rPr>
        <sz val="11"/>
        <color theme="1"/>
        <rFont val="Arial"/>
        <family val="2"/>
        <scheme val="minor"/>
      </rPr>
      <t xml:space="preserve">- a work environment with minimum interpersonal conflict that is free from bullying, harassment, and violence. 
▪ Implement bullying policies and procedures - annual training for leaders 
▪ Educate all employees on code of conduct 
▪ Ensure organisation has a harassment policy that is publicly accessible, with clear steps for addressing any perceived harassment. </t>
    </r>
  </si>
  <si>
    <t>[Ensure leaders understand the EAP and refer employees to it as needed]</t>
  </si>
  <si>
    <t xml:space="preserve">[EAP awareness session]
</t>
  </si>
  <si>
    <t>[N/A]</t>
  </si>
  <si>
    <t>[Goal is to have a measurement - % of leaders who feel confident to refer to EAP]</t>
  </si>
  <si>
    <t>[Ad hoc / non-recurrent activities targeting mental health]</t>
  </si>
  <si>
    <t>[Planned, established activities targeting mental health]</t>
  </si>
  <si>
    <t>[1/01/2019]</t>
  </si>
  <si>
    <t>[1/06/2019]</t>
  </si>
  <si>
    <t>[Will Being]</t>
  </si>
  <si>
    <t>Create Conditions for performance</t>
  </si>
  <si>
    <t>▪ Return to work program and policy exists
▪ WHS and HR personnel are trained to use the framework 
▪ Utilise principles of good work design to design work that is challenging and meaningful to the returning individual 
▪ Have conversations that enable all employees to support  colleagues returning to work 
▪ Involve the returning employee throughout the entire process;
▪ Create appropriate workloads for the returning employee;
▪ Ensure the returning employee has adequate job control;
▪ Ensure the returning employee's manager understands the return to work process and is capable of providing appropriate support</t>
  </si>
  <si>
    <r>
      <rPr>
        <sz val="11"/>
        <color theme="1"/>
        <rFont val="Arial"/>
        <family val="2"/>
      </rPr>
      <t>▪</t>
    </r>
    <r>
      <rPr>
        <sz val="9.9"/>
        <color theme="1"/>
        <rFont val="Arial"/>
        <family val="2"/>
      </rPr>
      <t xml:space="preserve"> </t>
    </r>
    <r>
      <rPr>
        <sz val="11"/>
        <color theme="1"/>
        <rFont val="Arial"/>
        <family val="2"/>
        <scheme val="minor"/>
      </rPr>
      <t xml:space="preserve">Introduce stand up meetings
▪ Provide opportunities for social interactions with colleagues
▪ Provide opportunities for new employees to interact with their new colleagues
▪ Introduce a buddy system for new employees
▪ Ensure all new employees are formally on boarded and introduce to colleagues
• Provide opportunities for social interactions with colleagues e.g. include time on meeting agendas to check in with the team and offer space for sharing experiences/stories
</t>
    </r>
  </si>
  <si>
    <r>
      <t xml:space="preserve">▪ Develop a diversity and inclusion policy
▪ ensure all employees read the diversity and inclusion policy on a regular basis, and that it's included in new staff induction
▪ Ensure leaders know their role in fostering diversity and inclusion
</t>
    </r>
    <r>
      <rPr>
        <sz val="11"/>
        <rFont val="Arial"/>
        <family val="2"/>
        <scheme val="minor"/>
      </rPr>
      <t>▪ Develop a recruitment strategy for recruiting a diverse workforce</t>
    </r>
    <r>
      <rPr>
        <sz val="11"/>
        <color theme="1"/>
        <rFont val="Arial"/>
        <family val="2"/>
        <scheme val="minor"/>
      </rPr>
      <t xml:space="preserve">
▪ Run diversity and inclusion training
▪ Collect and publish diversity statistics for your organisation
▪ Ensure that diversity is a feature of all key workplace policies - e.g. recruitment, training, promotions
▪ Ensure positive accommodations are made for diversity groups with low representation - for example in leadership roles
▪ Run training / seminars for specific diversity issues facing your workplace - e.g. cross-cultural training</t>
    </r>
  </si>
  <si>
    <t>▪ Implement a volunteering policy
▪ Implement paid volunteering leave
▪ Implement pay roll giving program
▪ Provide volunteering opportunities (paid and unpaid) with organisations that connect with your organisation's purpose
▪ Introduce incentives for employees to engage with corporate social responsibility initiatives
▪ Formalise a partnership with a non-for-profit organisation;
▪ Offer the opportunity for morning teas, events with donations to charity</t>
  </si>
  <si>
    <t>▪ Employees have the opportunity to become aware of their strengths through assessment or feedback mechanism
▪ Focus on building capabilities rather than mitigating weaknesses
▪ Provide opportunities for employees to choose their own relevant training
▪ Use approach rather than avoidance-orientated goals
▪ Development planning template in place for all staff, incorporates information on building strengths
▪ Leaders trained to have meaningful, strength based development discussions
▪ 360 degree feedback process captures strengths
▪ Allocate development opportunities / stretch assignments with consideration of individual and team strengths</t>
  </si>
  <si>
    <t>▪ Employee engagement survey items - e.g. "my supervisor has discussed my strengths with me", "my organisation focusses on things we do well as well as things we don't do well", "I have the opportunity to use my skills in my role"
▪ Number of employees using feedback / assessment mechanisms on strengths
▪ Evidence of awareness and implementation of programs/policies that focus on worker and organisational strengths, such as provision of strength
based training and development
▪ Evidence of strengths as point of feedback in employee performance reviews 
▪  % of employees with an active development plan in place
▪ % of revenue spent on employee development and growth</t>
  </si>
  <si>
    <t>▪ Introducing self directed continuous professional development opportunities for employees
▪ Introducing self-selected positive psychology options e.g. mindfulness, yoga, goal setting
▪ Support continuous self-directed learning and professional development
▪ Ensure development planning process is in place and leaders are equipped to have development conversations with their teams
▪ Create a culture where employees feel safe to identify and act on knowledge gaps
▪ Ensure employees have time to develop 
▪ Build learning into job tasks.</t>
  </si>
  <si>
    <t xml:space="preserve">
▪ % of employees with an active development plan in place
▪ % of revenue spent on employee development and growth.
▪ Evidence of participation in training and development opportunities across the lifespan (i.e. lack of age bias in the allocation of training opportunities)
▪ Track employee engagement survey items, such as "I have access to training and development opportunities", "I am given stretch assignments at work", "my supervisor discusses my development with me"</t>
  </si>
  <si>
    <t>Promote Thriving</t>
  </si>
  <si>
    <t>Incraese Reslience and Coping</t>
  </si>
  <si>
    <t>Create Conditions for Performance</t>
  </si>
  <si>
    <r>
      <t xml:space="preserve">How easy would it be to get from current state to a fully implemented, measurable version of this initiative? 
</t>
    </r>
    <r>
      <rPr>
        <sz val="12"/>
        <color theme="0"/>
        <rFont val="Arial"/>
        <family val="2"/>
        <scheme val="minor"/>
      </rPr>
      <t>(1 - High difficulty, 2 - Medium difficulty, 3 - Easy)</t>
    </r>
  </si>
  <si>
    <r>
      <t xml:space="preserve">If this initiative was fully implemented and measurable, what impact could it have?
</t>
    </r>
    <r>
      <rPr>
        <sz val="12"/>
        <color theme="0"/>
        <rFont val="Arial"/>
        <family val="2"/>
        <scheme val="minor"/>
      </rPr>
      <t>(1 = Low impact, 2 = medium impact, 3 = high impact)</t>
    </r>
  </si>
  <si>
    <t xml:space="preserve">Step 5 - Add detail  </t>
  </si>
  <si>
    <t xml:space="preserve">Add any additional information that may be relevant to support your evaluation </t>
  </si>
  <si>
    <r>
      <rPr>
        <b/>
        <sz val="11"/>
        <rFont val="Arial"/>
        <family val="2"/>
      </rPr>
      <t xml:space="preserve">▪ Self-managed organising - </t>
    </r>
    <r>
      <rPr>
        <sz val="11"/>
        <rFont val="Arial"/>
        <family val="2"/>
      </rPr>
      <t xml:space="preserve">assignment of tasks based on functional roles with a reduced emphasis on traditional hierarchies. 
</t>
    </r>
    <r>
      <rPr>
        <b/>
        <sz val="11"/>
        <rFont val="Arial"/>
        <family val="2"/>
      </rPr>
      <t xml:space="preserve">▪ </t>
    </r>
    <r>
      <rPr>
        <b/>
        <sz val="11"/>
        <rFont val="Arial"/>
        <family val="2"/>
        <scheme val="minor"/>
      </rPr>
      <t>Selective hiring practices</t>
    </r>
    <r>
      <rPr>
        <sz val="11"/>
        <rFont val="Arial"/>
        <family val="2"/>
        <scheme val="minor"/>
      </rPr>
      <t xml:space="preserve"> - use of explicit long-term criteria that relate to organisational strategy. Emphasis on best 'fit' in recruitment. 
</t>
    </r>
    <r>
      <rPr>
        <b/>
        <sz val="11"/>
        <rFont val="Arial"/>
        <family val="2"/>
        <scheme val="minor"/>
      </rPr>
      <t>▪ Training and development</t>
    </r>
    <r>
      <rPr>
        <sz val="11"/>
        <rFont val="Arial"/>
        <family val="2"/>
        <scheme val="minor"/>
      </rPr>
      <t xml:space="preserve"> - e.g. cross-functional and multiple-skill training, emphasis on building competencies for the future.
</t>
    </r>
    <r>
      <rPr>
        <b/>
        <sz val="11"/>
        <rFont val="Arial"/>
        <family val="2"/>
        <scheme val="minor"/>
      </rPr>
      <t>▪ Compensation and Benefits -</t>
    </r>
    <r>
      <rPr>
        <sz val="11"/>
        <rFont val="Arial"/>
        <family val="2"/>
        <scheme val="minor"/>
      </rPr>
      <t xml:space="preserve"> e.g. Performance based rewards (e.g. profit sharing, team or individual incentives).
</t>
    </r>
    <r>
      <rPr>
        <b/>
        <sz val="11"/>
        <rFont val="Arial"/>
        <family val="2"/>
        <scheme val="minor"/>
      </rPr>
      <t>▪ Employee relations</t>
    </r>
    <r>
      <rPr>
        <sz val="11"/>
        <rFont val="Arial"/>
        <family val="2"/>
        <scheme val="minor"/>
      </rPr>
      <t xml:space="preserve"> - e.g. a complaint and grievance procedures that is public and trusted by employees.
</t>
    </r>
    <r>
      <rPr>
        <b/>
        <sz val="11"/>
        <rFont val="Arial"/>
        <family val="2"/>
        <scheme val="minor"/>
      </rPr>
      <t xml:space="preserve">▪ Communication practices </t>
    </r>
    <r>
      <rPr>
        <sz val="11"/>
        <rFont val="Arial"/>
        <family val="2"/>
        <scheme val="minor"/>
      </rPr>
      <t xml:space="preserve">- formal information sharing system or program, to aid information sharing across departments and levels.
</t>
    </r>
    <r>
      <rPr>
        <b/>
        <sz val="11"/>
        <rFont val="Arial"/>
        <family val="2"/>
        <scheme val="minor"/>
      </rPr>
      <t xml:space="preserve">▪ Participation in decision making - </t>
    </r>
    <r>
      <rPr>
        <sz val="11"/>
        <rFont val="Arial"/>
        <family val="2"/>
        <scheme val="minor"/>
      </rPr>
      <t xml:space="preserve">e.g. providing opportunities for employee participation in problem solving.  
</t>
    </r>
    <r>
      <rPr>
        <b/>
        <sz val="11"/>
        <rFont val="Arial"/>
        <family val="2"/>
        <scheme val="minor"/>
      </rPr>
      <t>▪ Flexible work practices</t>
    </r>
    <r>
      <rPr>
        <sz val="11"/>
        <rFont val="Arial"/>
        <family val="2"/>
        <scheme val="minor"/>
      </rPr>
      <t xml:space="preserve"> - design work that allows for flexibility in time, leave and location.  
</t>
    </r>
    <r>
      <rPr>
        <b/>
        <sz val="11"/>
        <rFont val="Arial"/>
        <family val="2"/>
        <scheme val="minor"/>
      </rPr>
      <t>▪ Performance management and appraisal processes</t>
    </r>
    <r>
      <rPr>
        <sz val="11"/>
        <rFont val="Arial"/>
        <family val="2"/>
        <scheme val="minor"/>
      </rPr>
      <t xml:space="preserve"> - e.g. frequent feedback based on team/organisational goals, managing objectives linked to strategies. 
</t>
    </r>
    <r>
      <rPr>
        <b/>
        <sz val="11"/>
        <rFont val="Arial"/>
        <family val="2"/>
        <scheme val="minor"/>
      </rPr>
      <t xml:space="preserve">▪ Promotions and internal mobility - </t>
    </r>
    <r>
      <rPr>
        <sz val="11"/>
        <rFont val="Arial"/>
        <family val="2"/>
        <scheme val="minor"/>
      </rPr>
      <t>opportunities are fair, equitable and based on merit.</t>
    </r>
  </si>
  <si>
    <t xml:space="preserve">▪ Number and type of grievances tracked
▪ Employee engagement survey questions such as "when something goes on in this organisation that affects my day to day tasks I will know about it", "recruitment decisions here are made with respect to ability to the job" "the pay / incentive I get is fair for the work I do" "the way selection decisions are made in this organisation are fair"
▪ Number of performance appraisals undertaken and audit of quality
▪ Number of internal promotions 
▪ Participation targets in training 
</t>
  </si>
  <si>
    <r>
      <rPr>
        <b/>
        <sz val="11"/>
        <color theme="1"/>
        <rFont val="Arial"/>
        <family val="2"/>
        <scheme val="minor"/>
      </rPr>
      <t>b.</t>
    </r>
    <r>
      <rPr>
        <sz val="11"/>
        <color theme="1"/>
        <rFont val="Arial"/>
        <family val="2"/>
        <scheme val="minor"/>
      </rPr>
      <t xml:space="preserve"> The sheet will automatically colour code the level of maturity of each of your activities. As mental health activities are not yet well advanced across industry, you may find that many of your activities are coloured red or orange (i.e. low maturity). This is a reflection of well-being being a growth area, and provides an important baseline for your organisation for future measurement - do not be disheartened!</t>
    </r>
  </si>
  <si>
    <t>Will this be a high visibility activity that will ensure employees feel the organisation prioritises employee well-being?</t>
  </si>
  <si>
    <t>▪ Workers' compensation for psychological claims as a % of remuneration 
▪  % of employees who felt that their line manager
and/or colleague would be supportive if they disclosed
they had a mental health condition (as indicated through a survey like a staff engagement survey)
▪ Track EAP usage 
▪ % of managers that feel comfortable engaging in conversation about mental health with their employees
▪ Monitor well-being statistics (as indicated through a survey like a staff engagement survey)
▪ % of board meetings / leadership meetings that ran through statistics on injury / well-being
▪ number of managers who report that they are actively managing a mental health issue in their team
▪ Usage of Mental Health First Aid officers</t>
  </si>
  <si>
    <t>▪ Provide resources that include personal stories of mental illness 
▪ Leadership team / board reviews statistics on well-being / workers' compensation claims
▪ Train supervisors in how to start a conversation with an employee
▪ Participate in well publicised mental health events, such as R U OK? Day and national mental health week</t>
  </si>
  <si>
    <t>Completing the Thrive at Work Assessment</t>
  </si>
  <si>
    <r>
      <rPr>
        <b/>
        <sz val="11"/>
        <color theme="1"/>
        <rFont val="Arial"/>
        <family val="2"/>
        <scheme val="minor"/>
      </rPr>
      <t>b</t>
    </r>
    <r>
      <rPr>
        <sz val="11"/>
        <color theme="1"/>
        <rFont val="Arial"/>
        <family val="2"/>
        <scheme val="minor"/>
      </rPr>
      <t xml:space="preserve">. For each key strategy, identify the activities that contribute to the strategy and enter them into the  </t>
    </r>
    <r>
      <rPr>
        <i/>
        <sz val="11"/>
        <color theme="1"/>
        <rFont val="Arial"/>
        <family val="2"/>
        <scheme val="minor"/>
      </rPr>
      <t>'Activity Description'</t>
    </r>
    <r>
      <rPr>
        <sz val="11"/>
        <color theme="1"/>
        <rFont val="Arial"/>
        <family val="2"/>
        <scheme val="minor"/>
      </rPr>
      <t xml:space="preserve"> column (column F) (For example, in the Mitigate Illness pillar, you may offer mental health first aid training, which would be a suitable activity for the 'manager and employee training'. </t>
    </r>
  </si>
  <si>
    <t>Complete an honest self assessment of how mature the well-being activities in your organisation 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</si>
</sst>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Arial"/>
      <family val="2"/>
      <scheme val="minor"/>
    </font>
    <font>
      <b/>
      <sz val="11"/>
      <color theme="1"/>
      <name val="Arial"/>
      <family val="2"/>
      <scheme val="minor"/>
    </font>
    <font>
      <b/>
      <sz val="12"/>
      <color theme="1"/>
      <name val="Arial"/>
      <family val="2"/>
      <scheme val="minor"/>
    </font>
    <font>
      <b/>
      <sz val="12"/>
      <color theme="0"/>
      <name val="Arial"/>
      <family val="2"/>
      <scheme val="minor"/>
    </font>
    <font>
      <sz val="12"/>
      <color theme="1"/>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b/>
      <sz val="11"/>
      <name val="Arial"/>
      <family val="2"/>
      <scheme val="minor"/>
    </font>
    <font>
      <sz val="10"/>
      <name val="Arial"/>
      <family val="2"/>
      <scheme val="minor"/>
    </font>
    <font>
      <b/>
      <sz val="11"/>
      <color theme="0"/>
      <name val="Arial"/>
      <family val="2"/>
      <scheme val="minor"/>
    </font>
    <font>
      <sz val="11"/>
      <color theme="0"/>
      <name val="Arial"/>
      <family val="2"/>
      <scheme val="minor"/>
    </font>
    <font>
      <sz val="11"/>
      <name val="Arial"/>
      <family val="2"/>
      <scheme val="minor"/>
    </font>
    <font>
      <i/>
      <sz val="11"/>
      <color rgb="FF7030A0"/>
      <name val="Arial"/>
      <family val="2"/>
      <scheme val="minor"/>
    </font>
    <font>
      <b/>
      <u/>
      <sz val="11"/>
      <color theme="1"/>
      <name val="Arial"/>
      <family val="2"/>
      <scheme val="minor"/>
    </font>
    <font>
      <b/>
      <sz val="12"/>
      <name val="Arial"/>
      <family val="2"/>
      <scheme val="minor"/>
    </font>
    <font>
      <sz val="8"/>
      <color rgb="FF9C0006"/>
      <name val="Arial"/>
      <family val="2"/>
      <scheme val="minor"/>
    </font>
    <font>
      <sz val="8"/>
      <color rgb="FF9C6500"/>
      <name val="Arial"/>
      <family val="2"/>
      <scheme val="minor"/>
    </font>
    <font>
      <sz val="8"/>
      <color rgb="FF006100"/>
      <name val="Arial"/>
      <family val="2"/>
      <scheme val="minor"/>
    </font>
    <font>
      <sz val="8"/>
      <color theme="0"/>
      <name val="Arial"/>
      <family val="2"/>
      <scheme val="minor"/>
    </font>
    <font>
      <sz val="12"/>
      <name val="Arial"/>
      <family val="2"/>
      <scheme val="minor"/>
    </font>
    <font>
      <sz val="10"/>
      <color theme="1"/>
      <name val="Arial"/>
      <family val="2"/>
      <scheme val="minor"/>
    </font>
    <font>
      <sz val="11"/>
      <color theme="1"/>
      <name val="Arial"/>
      <family val="2"/>
      <scheme val="minor"/>
    </font>
    <font>
      <sz val="8"/>
      <color theme="1"/>
      <name val="Arial"/>
      <family val="2"/>
      <scheme val="minor"/>
    </font>
    <font>
      <b/>
      <sz val="10"/>
      <color theme="1"/>
      <name val="Arial"/>
      <family val="2"/>
      <scheme val="minor"/>
    </font>
    <font>
      <b/>
      <sz val="9"/>
      <color theme="0"/>
      <name val="Arial"/>
      <family val="2"/>
      <scheme val="minor"/>
    </font>
    <font>
      <b/>
      <sz val="10"/>
      <name val="Arial"/>
      <family val="2"/>
      <scheme val="minor"/>
    </font>
    <font>
      <b/>
      <sz val="8"/>
      <color theme="1"/>
      <name val="Arial"/>
      <family val="2"/>
      <scheme val="minor"/>
    </font>
    <font>
      <b/>
      <sz val="10"/>
      <color theme="0"/>
      <name val="Arial"/>
      <family val="2"/>
      <scheme val="minor"/>
    </font>
    <font>
      <sz val="11"/>
      <color rgb="FF002060"/>
      <name val="Arial"/>
      <family val="2"/>
      <scheme val="minor"/>
    </font>
    <font>
      <sz val="8"/>
      <color rgb="FF7030A0"/>
      <name val="Arial"/>
      <family val="2"/>
      <scheme val="minor"/>
    </font>
    <font>
      <b/>
      <sz val="11"/>
      <color rgb="FF002060"/>
      <name val="Arial"/>
      <family val="2"/>
      <scheme val="minor"/>
    </font>
    <font>
      <sz val="11"/>
      <color theme="9"/>
      <name val="Arial"/>
      <family val="2"/>
      <scheme val="minor"/>
    </font>
    <font>
      <sz val="11"/>
      <color theme="1"/>
      <name val="Arial"/>
      <family val="2"/>
    </font>
    <font>
      <b/>
      <sz val="11"/>
      <name val="Arial"/>
      <family val="2"/>
    </font>
    <font>
      <sz val="11"/>
      <name val="Arial"/>
      <family val="2"/>
    </font>
    <font>
      <i/>
      <sz val="12"/>
      <color theme="1"/>
      <name val="Arial"/>
      <family val="2"/>
      <scheme val="minor"/>
    </font>
    <font>
      <i/>
      <sz val="12"/>
      <name val="Arial"/>
      <family val="2"/>
      <scheme val="minor"/>
    </font>
    <font>
      <sz val="9.9"/>
      <color theme="1"/>
      <name val="Arial"/>
      <family val="2"/>
    </font>
    <font>
      <b/>
      <i/>
      <sz val="14"/>
      <name val="Arial"/>
      <family val="2"/>
      <scheme val="minor"/>
    </font>
    <font>
      <b/>
      <i/>
      <sz val="14"/>
      <color theme="1"/>
      <name val="Arial"/>
      <family val="2"/>
      <scheme val="minor"/>
    </font>
    <font>
      <i/>
      <sz val="14"/>
      <color theme="1"/>
      <name val="Arial"/>
      <family val="2"/>
      <scheme val="minor"/>
    </font>
    <font>
      <b/>
      <sz val="14"/>
      <color theme="1"/>
      <name val="Arial"/>
      <family val="2"/>
      <scheme val="minor"/>
    </font>
    <font>
      <sz val="14"/>
      <color theme="1"/>
      <name val="Arial"/>
      <family val="2"/>
      <scheme val="minor"/>
    </font>
    <font>
      <i/>
      <sz val="11"/>
      <name val="Arial"/>
      <family val="2"/>
      <scheme val="minor"/>
    </font>
    <font>
      <b/>
      <sz val="14"/>
      <name val="Arial"/>
      <family val="2"/>
      <scheme val="minor"/>
    </font>
    <font>
      <i/>
      <sz val="11"/>
      <color theme="1"/>
      <name val="Arial"/>
      <family val="2"/>
      <scheme val="minor"/>
    </font>
    <font>
      <b/>
      <i/>
      <sz val="12"/>
      <color theme="1"/>
      <name val="Arial"/>
      <family val="2"/>
      <scheme val="minor"/>
    </font>
    <font>
      <sz val="11"/>
      <color theme="4"/>
      <name val="Arial"/>
      <family val="2"/>
      <scheme val="minor"/>
    </font>
    <font>
      <b/>
      <sz val="11"/>
      <color rgb="FF565656"/>
      <name val="Arial"/>
      <family val="2"/>
      <scheme val="minor"/>
    </font>
    <font>
      <b/>
      <sz val="10"/>
      <color rgb="FF565656"/>
      <name val="Arial"/>
      <family val="2"/>
      <scheme val="minor"/>
    </font>
    <font>
      <sz val="11"/>
      <color rgb="FF565656"/>
      <name val="Arial"/>
      <family val="2"/>
      <scheme val="minor"/>
    </font>
    <font>
      <b/>
      <sz val="12"/>
      <color rgb="FF565656"/>
      <name val="Arial"/>
      <family val="2"/>
      <scheme val="minor"/>
    </font>
    <font>
      <b/>
      <sz val="14"/>
      <color rgb="FF565656"/>
      <name val="Arial"/>
      <family val="2"/>
      <scheme val="minor"/>
    </font>
    <font>
      <sz val="12"/>
      <color theme="0"/>
      <name val="Arial"/>
      <family val="2"/>
      <scheme val="minor"/>
    </font>
    <font>
      <b/>
      <i/>
      <sz val="11"/>
      <color rgb="FF4C6FCE"/>
      <name val="Arial"/>
      <family val="2"/>
      <scheme val="minor"/>
    </font>
    <font>
      <i/>
      <sz val="10"/>
      <color theme="2" tint="-0.499984740745262"/>
      <name val="Arial"/>
      <family val="2"/>
      <scheme val="minor"/>
    </font>
    <font>
      <b/>
      <sz val="16"/>
      <color theme="0"/>
      <name val="Arial"/>
      <family val="2"/>
      <scheme val="minor"/>
    </font>
    <font>
      <b/>
      <i/>
      <sz val="11"/>
      <color rgb="FF3E63CA"/>
      <name val="Arial"/>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tint="-0.499984740745262"/>
        <bgColor indexed="64"/>
      </patternFill>
    </fill>
    <fill>
      <patternFill patternType="solid">
        <fgColor theme="0"/>
        <bgColor indexed="64"/>
      </patternFill>
    </fill>
    <fill>
      <patternFill patternType="solid">
        <fgColor theme="2" tint="-0.14999847407452621"/>
        <bgColor indexed="64"/>
      </patternFill>
    </fill>
    <fill>
      <patternFill patternType="solid">
        <fgColor rgb="FFD0F0E0"/>
        <bgColor indexed="64"/>
      </patternFill>
    </fill>
    <fill>
      <patternFill patternType="solid">
        <fgColor rgb="FF8EDAB4"/>
        <bgColor indexed="64"/>
      </patternFill>
    </fill>
    <fill>
      <patternFill patternType="solid">
        <fgColor rgb="FF009644"/>
        <bgColor indexed="64"/>
      </patternFill>
    </fill>
    <fill>
      <patternFill patternType="solid">
        <fgColor rgb="FF9999FF"/>
        <bgColor indexed="64"/>
      </patternFill>
    </fill>
    <fill>
      <patternFill patternType="solid">
        <fgColor rgb="FF00B0F0"/>
        <bgColor indexed="64"/>
      </patternFill>
    </fill>
    <fill>
      <patternFill patternType="solid">
        <fgColor rgb="FF9DDFBE"/>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rgb="FF69CD9B"/>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2DD0B3"/>
        <bgColor indexed="64"/>
      </patternFill>
    </fill>
    <fill>
      <patternFill patternType="solid">
        <fgColor rgb="FFABEDE1"/>
        <bgColor indexed="64"/>
      </patternFill>
    </fill>
    <fill>
      <patternFill patternType="solid">
        <fgColor theme="3"/>
        <bgColor indexed="64"/>
      </patternFill>
    </fill>
    <fill>
      <patternFill patternType="solid">
        <fgColor rgb="FFEEFCFA"/>
        <bgColor indexed="64"/>
      </patternFill>
    </fill>
    <fill>
      <patternFill patternType="solid">
        <fgColor rgb="FFFFC854"/>
        <bgColor indexed="64"/>
      </patternFill>
    </fill>
    <fill>
      <patternFill patternType="solid">
        <fgColor rgb="FFFFE9BB"/>
        <bgColor indexed="64"/>
      </patternFill>
    </fill>
    <fill>
      <patternFill patternType="solid">
        <fgColor rgb="FFFFFBF3"/>
        <bgColor indexed="64"/>
      </patternFill>
    </fill>
    <fill>
      <patternFill patternType="solid">
        <fgColor rgb="FFD2E65D"/>
        <bgColor indexed="64"/>
      </patternFill>
    </fill>
    <fill>
      <patternFill patternType="solid">
        <fgColor rgb="FFF94661"/>
        <bgColor indexed="64"/>
      </patternFill>
    </fill>
    <fill>
      <patternFill patternType="solid">
        <fgColor rgb="FFFDC752"/>
        <bgColor indexed="64"/>
      </patternFill>
    </fill>
    <fill>
      <patternFill patternType="solid">
        <fgColor rgb="FFBC8DD1"/>
        <bgColor indexed="64"/>
      </patternFill>
    </fill>
    <fill>
      <patternFill patternType="solid">
        <fgColor rgb="FFE4D1ED"/>
        <bgColor indexed="64"/>
      </patternFill>
    </fill>
    <fill>
      <patternFill patternType="solid">
        <fgColor rgb="FFF0E7F5"/>
        <bgColor indexed="64"/>
      </patternFill>
    </fill>
    <fill>
      <patternFill patternType="solid">
        <fgColor rgb="FFCFCFCF"/>
        <bgColor indexed="64"/>
      </patternFill>
    </fill>
    <fill>
      <patternFill patternType="solid">
        <fgColor rgb="FF507BCF"/>
        <bgColor indexed="64"/>
      </patternFill>
    </fill>
    <fill>
      <patternFill patternType="solid">
        <fgColor rgb="FFA2B9E6"/>
        <bgColor indexed="64"/>
      </patternFill>
    </fill>
  </fills>
  <borders count="1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top/>
      <bottom style="medium">
        <color indexed="64"/>
      </bottom>
      <diagonal/>
    </border>
    <border>
      <left style="thin">
        <color auto="1"/>
      </left>
      <right/>
      <top style="thin">
        <color auto="1"/>
      </top>
      <bottom style="thin">
        <color auto="1"/>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medium">
        <color indexed="64"/>
      </left>
      <right/>
      <top style="thin">
        <color auto="1"/>
      </top>
      <bottom style="medium">
        <color indexed="64"/>
      </bottom>
      <diagonal/>
    </border>
    <border>
      <left style="thin">
        <color theme="2" tint="-0.14996795556505021"/>
      </left>
      <right style="thin">
        <color theme="2" tint="-0.14996795556505021"/>
      </right>
      <top style="thin">
        <color theme="2" tint="-0.14996795556505021"/>
      </top>
      <bottom style="thin">
        <color theme="2" tint="-0.14996795556505021"/>
      </bottom>
      <diagonal/>
    </border>
    <border>
      <left/>
      <right style="thin">
        <color theme="2" tint="-0.14996795556505021"/>
      </right>
      <top style="thin">
        <color theme="2" tint="-0.14996795556505021"/>
      </top>
      <bottom style="thin">
        <color theme="2" tint="-0.14996795556505021"/>
      </bottom>
      <diagonal/>
    </border>
    <border>
      <left style="thin">
        <color theme="2" tint="-0.14996795556505021"/>
      </left>
      <right style="medium">
        <color theme="1" tint="0.499984740745262"/>
      </right>
      <top style="thin">
        <color theme="2" tint="-0.14996795556505021"/>
      </top>
      <bottom style="thin">
        <color theme="2" tint="-0.14996795556505021"/>
      </bottom>
      <diagonal/>
    </border>
    <border>
      <left style="thin">
        <color theme="2" tint="-0.14996795556505021"/>
      </left>
      <right style="thin">
        <color theme="2" tint="-0.14996795556505021"/>
      </right>
      <top/>
      <bottom style="thin">
        <color theme="2" tint="-0.14996795556505021"/>
      </bottom>
      <diagonal/>
    </border>
    <border>
      <left style="thin">
        <color theme="2" tint="-0.14996795556505021"/>
      </left>
      <right style="thin">
        <color theme="2" tint="-0.14996795556505021"/>
      </right>
      <top style="thin">
        <color theme="2" tint="-0.14996795556505021"/>
      </top>
      <bottom/>
      <diagonal/>
    </border>
    <border>
      <left style="thin">
        <color theme="2" tint="-0.14996795556505021"/>
      </left>
      <right style="medium">
        <color theme="1" tint="0.499984740745262"/>
      </right>
      <top style="thin">
        <color theme="2" tint="-0.14996795556505021"/>
      </top>
      <bottom/>
      <diagonal/>
    </border>
    <border>
      <left style="thin">
        <color theme="2" tint="-0.14996795556505021"/>
      </left>
      <right style="thin">
        <color theme="2" tint="-0.14996795556505021"/>
      </right>
      <top style="thin">
        <color theme="1" tint="0.499984740745262"/>
      </top>
      <bottom style="thin">
        <color theme="2" tint="-0.14996795556505021"/>
      </bottom>
      <diagonal/>
    </border>
    <border>
      <left style="thin">
        <color theme="2" tint="-0.14996795556505021"/>
      </left>
      <right style="medium">
        <color theme="1" tint="0.499984740745262"/>
      </right>
      <top style="thin">
        <color theme="1" tint="0.499984740745262"/>
      </top>
      <bottom style="thin">
        <color theme="2" tint="-0.14996795556505021"/>
      </bottom>
      <diagonal/>
    </border>
    <border>
      <left style="thin">
        <color theme="2" tint="-0.14996795556505021"/>
      </left>
      <right style="thin">
        <color theme="2" tint="-0.14996795556505021"/>
      </right>
      <top style="thin">
        <color theme="2" tint="-0.14996795556505021"/>
      </top>
      <bottom style="thin">
        <color theme="1" tint="0.499984740745262"/>
      </bottom>
      <diagonal/>
    </border>
    <border>
      <left style="thin">
        <color theme="2" tint="-0.14996795556505021"/>
      </left>
      <right style="medium">
        <color theme="1" tint="0.499984740745262"/>
      </right>
      <top style="thin">
        <color theme="2" tint="-0.14996795556505021"/>
      </top>
      <bottom style="thin">
        <color theme="1" tint="0.499984740745262"/>
      </bottom>
      <diagonal/>
    </border>
    <border>
      <left/>
      <right style="thin">
        <color theme="2" tint="-0.14996795556505021"/>
      </right>
      <top style="thin">
        <color theme="2" tint="-0.14996795556505021"/>
      </top>
      <bottom style="thin">
        <color theme="1" tint="0.499984740745262"/>
      </bottom>
      <diagonal/>
    </border>
    <border>
      <left style="thin">
        <color theme="2" tint="-0.14996795556505021"/>
      </left>
      <right style="thin">
        <color theme="1" tint="0.499984740745262"/>
      </right>
      <top style="thin">
        <color theme="1" tint="0.499984740745262"/>
      </top>
      <bottom style="thin">
        <color theme="2" tint="-0.14996795556505021"/>
      </bottom>
      <diagonal/>
    </border>
    <border>
      <left style="thin">
        <color theme="2" tint="-0.14996795556505021"/>
      </left>
      <right style="thin">
        <color theme="1" tint="0.499984740745262"/>
      </right>
      <top style="thin">
        <color theme="2" tint="-0.14996795556505021"/>
      </top>
      <bottom style="thin">
        <color theme="2" tint="-0.14996795556505021"/>
      </bottom>
      <diagonal/>
    </border>
    <border>
      <left style="thin">
        <color theme="2" tint="-0.14996795556505021"/>
      </left>
      <right style="thin">
        <color theme="1" tint="0.499984740745262"/>
      </right>
      <top style="thin">
        <color theme="2" tint="-0.14996795556505021"/>
      </top>
      <bottom style="thin">
        <color theme="1" tint="0.499984740745262"/>
      </bottom>
      <diagonal/>
    </border>
    <border>
      <left style="thin">
        <color theme="2" tint="-0.14996795556505021"/>
      </left>
      <right style="thin">
        <color theme="2" tint="-0.14996795556505021"/>
      </right>
      <top style="medium">
        <color theme="1" tint="0.499984740745262"/>
      </top>
      <bottom/>
      <diagonal/>
    </border>
    <border>
      <left style="thin">
        <color theme="2" tint="-0.14996795556505021"/>
      </left>
      <right style="medium">
        <color theme="1" tint="0.499984740745262"/>
      </right>
      <top style="medium">
        <color theme="1" tint="0.499984740745262"/>
      </top>
      <bottom/>
      <diagonal/>
    </border>
    <border>
      <left style="thin">
        <color theme="1" tint="0.499984740745262"/>
      </left>
      <right style="thin">
        <color theme="2" tint="-0.14996795556505021"/>
      </right>
      <top style="thin">
        <color theme="2" tint="-0.14996795556505021"/>
      </top>
      <bottom style="thin">
        <color theme="1" tint="0.499984740745262"/>
      </bottom>
      <diagonal/>
    </border>
    <border>
      <left style="thin">
        <color theme="2" tint="-0.14996795556505021"/>
      </left>
      <right/>
      <top style="thin">
        <color theme="2" tint="-0.14996795556505021"/>
      </top>
      <bottom style="thin">
        <color theme="2" tint="-0.14996795556505021"/>
      </bottom>
      <diagonal/>
    </border>
    <border>
      <left style="thin">
        <color theme="2" tint="-0.14996795556505021"/>
      </left>
      <right/>
      <top/>
      <bottom style="thin">
        <color theme="2" tint="-0.14996795556505021"/>
      </bottom>
      <diagonal/>
    </border>
    <border>
      <left style="thin">
        <color theme="2" tint="-0.14996795556505021"/>
      </left>
      <right style="thin">
        <color theme="2" tint="-0.14996795556505021"/>
      </right>
      <top/>
      <bottom/>
      <diagonal/>
    </border>
    <border>
      <left/>
      <right/>
      <top/>
      <bottom style="thin">
        <color theme="2" tint="-0.14996795556505021"/>
      </bottom>
      <diagonal/>
    </border>
    <border>
      <left style="thin">
        <color theme="2" tint="-0.14996795556505021"/>
      </left>
      <right style="medium">
        <color theme="1" tint="0.499984740745262"/>
      </right>
      <top/>
      <bottom/>
      <diagonal/>
    </border>
    <border>
      <left style="thin">
        <color theme="2" tint="-0.14996795556505021"/>
      </left>
      <right style="thin">
        <color theme="1" tint="0.499984740745262"/>
      </right>
      <top/>
      <bottom style="thin">
        <color theme="1" tint="0.499984740745262"/>
      </bottom>
      <diagonal/>
    </border>
    <border>
      <left style="thin">
        <color theme="1" tint="0.499984740745262"/>
      </left>
      <right style="thin">
        <color theme="2" tint="-0.14996795556505021"/>
      </right>
      <top style="thin">
        <color theme="2" tint="-0.14993743705557422"/>
      </top>
      <bottom style="thin">
        <color theme="2" tint="-0.14996795556505021"/>
      </bottom>
      <diagonal/>
    </border>
    <border>
      <left style="thin">
        <color theme="2" tint="-0.14996795556505021"/>
      </left>
      <right style="thin">
        <color theme="2" tint="-0.14996795556505021"/>
      </right>
      <top style="thin">
        <color theme="2" tint="-0.14993743705557422"/>
      </top>
      <bottom style="thin">
        <color theme="2" tint="-0.14996795556505021"/>
      </bottom>
      <diagonal/>
    </border>
    <border>
      <left style="thin">
        <color theme="2" tint="-0.14996795556505021"/>
      </left>
      <right style="thin">
        <color theme="2" tint="-0.14996795556505021"/>
      </right>
      <top style="thin">
        <color theme="2" tint="-0.14993743705557422"/>
      </top>
      <bottom style="thin">
        <color theme="2" tint="-0.14993743705557422"/>
      </bottom>
      <diagonal/>
    </border>
    <border>
      <left style="thin">
        <color theme="2" tint="-0.14996795556505021"/>
      </left>
      <right/>
      <top style="thin">
        <color theme="2" tint="-0.14993743705557422"/>
      </top>
      <bottom style="thin">
        <color theme="2" tint="-0.14993743705557422"/>
      </bottom>
      <diagonal/>
    </border>
    <border>
      <left/>
      <right style="thin">
        <color theme="2" tint="-0.14996795556505021"/>
      </right>
      <top style="thin">
        <color theme="2" tint="-0.14993743705557422"/>
      </top>
      <bottom style="thin">
        <color theme="2" tint="-0.14993743705557422"/>
      </bottom>
      <diagonal/>
    </border>
    <border>
      <left style="thin">
        <color theme="2" tint="-0.14996795556505021"/>
      </left>
      <right style="thin">
        <color theme="2" tint="-0.14996795556505021"/>
      </right>
      <top style="thin">
        <color theme="1" tint="0.499984740745262"/>
      </top>
      <bottom style="thin">
        <color theme="1" tint="0.499984740745262"/>
      </bottom>
      <diagonal/>
    </border>
    <border>
      <left style="thin">
        <color theme="2" tint="-0.14996795556505021"/>
      </left>
      <right style="thin">
        <color theme="2" tint="-0.14993743705557422"/>
      </right>
      <top style="thin">
        <color theme="2" tint="-0.14993743705557422"/>
      </top>
      <bottom style="thin">
        <color theme="2" tint="-0.14993743705557422"/>
      </bottom>
      <diagonal/>
    </border>
    <border>
      <left style="thin">
        <color theme="2" tint="-0.14993743705557422"/>
      </left>
      <right style="thin">
        <color theme="2" tint="-0.14993743705557422"/>
      </right>
      <top style="thin">
        <color theme="2" tint="-0.14993743705557422"/>
      </top>
      <bottom style="thin">
        <color theme="2" tint="-0.14993743705557422"/>
      </bottom>
      <diagonal/>
    </border>
    <border>
      <left style="thin">
        <color theme="2" tint="-0.14993743705557422"/>
      </left>
      <right style="thin">
        <color theme="2" tint="-0.14993743705557422"/>
      </right>
      <top style="thin">
        <color theme="2" tint="-0.14993743705557422"/>
      </top>
      <bottom style="thin">
        <color theme="1" tint="0.499984740745262"/>
      </bottom>
      <diagonal/>
    </border>
    <border>
      <left style="thin">
        <color theme="2" tint="-0.14993743705557422"/>
      </left>
      <right style="thin">
        <color theme="2" tint="-0.14993743705557422"/>
      </right>
      <top style="thin">
        <color theme="1" tint="0.499984740745262"/>
      </top>
      <bottom style="thin">
        <color theme="2" tint="-0.14993743705557422"/>
      </bottom>
      <diagonal/>
    </border>
    <border>
      <left style="thin">
        <color theme="2" tint="-0.14996795556505021"/>
      </left>
      <right style="thin">
        <color theme="1" tint="0.499984740745262"/>
      </right>
      <top style="thin">
        <color theme="1" tint="0.499984740745262"/>
      </top>
      <bottom/>
      <diagonal/>
    </border>
    <border>
      <left style="thin">
        <color theme="2" tint="-0.14993743705557422"/>
      </left>
      <right style="thin">
        <color theme="2" tint="-0.14993743705557422"/>
      </right>
      <top style="thin">
        <color theme="2" tint="-0.14993743705557422"/>
      </top>
      <bottom/>
      <diagonal/>
    </border>
    <border>
      <left style="thin">
        <color theme="2" tint="-0.14993743705557422"/>
      </left>
      <right style="thin">
        <color theme="2" tint="-0.14993743705557422"/>
      </right>
      <top style="thin">
        <color theme="2" tint="-0.14993743705557422"/>
      </top>
      <bottom style="thin">
        <color theme="2" tint="-0.14996795556505021"/>
      </bottom>
      <diagonal/>
    </border>
    <border>
      <left style="thin">
        <color theme="2" tint="-0.14996795556505021"/>
      </left>
      <right style="thin">
        <color theme="1" tint="0.499984740745262"/>
      </right>
      <top/>
      <bottom/>
      <diagonal/>
    </border>
    <border>
      <left style="thin">
        <color theme="2" tint="-0.14993743705557422"/>
      </left>
      <right style="thin">
        <color theme="2" tint="-0.14993743705557422"/>
      </right>
      <top/>
      <bottom style="thin">
        <color theme="2" tint="-0.14993743705557422"/>
      </bottom>
      <diagonal/>
    </border>
    <border>
      <left/>
      <right style="thin">
        <color theme="2" tint="-0.14996795556505021"/>
      </right>
      <top style="thin">
        <color theme="1" tint="0.499984740745262"/>
      </top>
      <bottom style="thin">
        <color theme="2" tint="-0.14996795556505021"/>
      </bottom>
      <diagonal/>
    </border>
    <border>
      <left style="medium">
        <color theme="1" tint="0.499984740745262"/>
      </left>
      <right style="thin">
        <color theme="2" tint="-0.14996795556505021"/>
      </right>
      <top/>
      <bottom/>
      <diagonal/>
    </border>
    <border>
      <left style="thin">
        <color theme="1" tint="0.499984740745262"/>
      </left>
      <right style="thin">
        <color theme="2" tint="-0.14996795556505021"/>
      </right>
      <top style="thin">
        <color theme="1" tint="0.499984740745262"/>
      </top>
      <bottom style="thin">
        <color theme="2" tint="-0.14996795556505021"/>
      </bottom>
      <diagonal/>
    </border>
    <border>
      <left style="thin">
        <color theme="1" tint="0.499984740745262"/>
      </left>
      <right style="thin">
        <color theme="2" tint="-0.14996795556505021"/>
      </right>
      <top style="thin">
        <color theme="2" tint="-0.14996795556505021"/>
      </top>
      <bottom style="thin">
        <color theme="2" tint="-0.14996795556505021"/>
      </bottom>
      <diagonal/>
    </border>
    <border>
      <left/>
      <right style="thin">
        <color theme="2" tint="-0.14993743705557422"/>
      </right>
      <top style="thin">
        <color theme="2" tint="-0.14993743705557422"/>
      </top>
      <bottom style="thin">
        <color theme="2" tint="-0.14993743705557422"/>
      </bottom>
      <diagonal/>
    </border>
    <border>
      <left/>
      <right style="thin">
        <color theme="2" tint="-0.14993743705557422"/>
      </right>
      <top style="thin">
        <color theme="2" tint="-0.14993743705557422"/>
      </top>
      <bottom style="thin">
        <color theme="1" tint="0.499984740745262"/>
      </bottom>
      <diagonal/>
    </border>
    <border>
      <left/>
      <right style="thin">
        <color theme="2" tint="-0.14993743705557422"/>
      </right>
      <top style="thin">
        <color theme="1" tint="0.499984740745262"/>
      </top>
      <bottom style="thin">
        <color theme="2" tint="-0.14993743705557422"/>
      </bottom>
      <diagonal/>
    </border>
    <border>
      <left/>
      <right style="thin">
        <color theme="2" tint="-0.14993743705557422"/>
      </right>
      <top/>
      <bottom style="thin">
        <color theme="2" tint="-0.14993743705557422"/>
      </bottom>
      <diagonal/>
    </border>
    <border>
      <left style="thin">
        <color theme="1" tint="0.499984740745262"/>
      </left>
      <right style="thin">
        <color theme="2" tint="-0.14996795556505021"/>
      </right>
      <top style="thin">
        <color theme="1" tint="0.499984740745262"/>
      </top>
      <bottom style="thin">
        <color theme="1" tint="0.499984740745262"/>
      </bottom>
      <diagonal/>
    </border>
    <border>
      <left style="thin">
        <color theme="2" tint="-0.14996795556505021"/>
      </left>
      <right style="thin">
        <color theme="2" tint="-0.14996795556505021"/>
      </right>
      <top style="thin">
        <color theme="1" tint="0.499984740745262"/>
      </top>
      <bottom/>
      <diagonal/>
    </border>
    <border>
      <left/>
      <right style="thin">
        <color theme="2" tint="-0.14993743705557422"/>
      </right>
      <top style="thin">
        <color theme="2" tint="-0.14993743705557422"/>
      </top>
      <bottom/>
      <diagonal/>
    </border>
    <border>
      <left style="thin">
        <color theme="2" tint="-0.14996795556505021"/>
      </left>
      <right style="medium">
        <color theme="1" tint="0.499984740745262"/>
      </right>
      <top style="thin">
        <color theme="2" tint="-0.14993743705557422"/>
      </top>
      <bottom style="thin">
        <color theme="2" tint="-0.14993743705557422"/>
      </bottom>
      <diagonal/>
    </border>
    <border>
      <left style="thin">
        <color theme="2" tint="-0.14996795556505021"/>
      </left>
      <right style="medium">
        <color theme="1" tint="0.499984740745262"/>
      </right>
      <top style="thin">
        <color theme="2" tint="-0.14993743705557422"/>
      </top>
      <bottom style="thin">
        <color theme="2" tint="-0.14996795556505021"/>
      </bottom>
      <diagonal/>
    </border>
    <border>
      <left style="thin">
        <color theme="2" tint="-0.14993743705557422"/>
      </left>
      <right style="medium">
        <color theme="1" tint="0.499984740745262"/>
      </right>
      <top/>
      <bottom style="thin">
        <color theme="2" tint="-0.14993743705557422"/>
      </bottom>
      <diagonal/>
    </border>
    <border>
      <left style="thin">
        <color theme="2" tint="-0.14993743705557422"/>
      </left>
      <right style="medium">
        <color theme="1" tint="0.499984740745262"/>
      </right>
      <top style="thin">
        <color theme="2" tint="-0.14993743705557422"/>
      </top>
      <bottom style="thin">
        <color theme="2" tint="-0.14993743705557422"/>
      </bottom>
      <diagonal/>
    </border>
    <border>
      <left style="thin">
        <color theme="2" tint="-0.14993743705557422"/>
      </left>
      <right style="medium">
        <color theme="1" tint="0.499984740745262"/>
      </right>
      <top style="thin">
        <color theme="2" tint="-0.14993743705557422"/>
      </top>
      <bottom style="thin">
        <color theme="1" tint="0.499984740745262"/>
      </bottom>
      <diagonal/>
    </border>
    <border>
      <left style="thin">
        <color theme="2" tint="-0.14993743705557422"/>
      </left>
      <right style="medium">
        <color theme="1" tint="0.499984740745262"/>
      </right>
      <top style="thin">
        <color theme="1" tint="0.499984740745262"/>
      </top>
      <bottom style="thin">
        <color theme="2" tint="-0.14993743705557422"/>
      </bottom>
      <diagonal/>
    </border>
    <border>
      <left style="thin">
        <color theme="2" tint="-0.14993743705557422"/>
      </left>
      <right style="medium">
        <color theme="1" tint="0.499984740745262"/>
      </right>
      <top style="thin">
        <color theme="2" tint="-0.14993743705557422"/>
      </top>
      <bottom/>
      <diagonal/>
    </border>
    <border>
      <left style="thin">
        <color theme="2" tint="-0.14996795556505021"/>
      </left>
      <right style="thin">
        <color theme="2" tint="-0.14996795556505021"/>
      </right>
      <top style="thin">
        <color theme="1" tint="0.499984740745262"/>
      </top>
      <bottom style="medium">
        <color theme="1" tint="0.499984740745262"/>
      </bottom>
      <diagonal/>
    </border>
    <border>
      <left/>
      <right style="thin">
        <color theme="2" tint="-0.14993743705557422"/>
      </right>
      <top style="thin">
        <color theme="2" tint="-0.14993743705557422"/>
      </top>
      <bottom style="medium">
        <color theme="1" tint="0.499984740745262"/>
      </bottom>
      <diagonal/>
    </border>
    <border>
      <left style="thin">
        <color theme="2" tint="-0.14993743705557422"/>
      </left>
      <right style="thin">
        <color theme="2" tint="-0.14993743705557422"/>
      </right>
      <top style="thin">
        <color theme="2" tint="-0.14993743705557422"/>
      </top>
      <bottom style="medium">
        <color theme="1" tint="0.499984740745262"/>
      </bottom>
      <diagonal/>
    </border>
    <border>
      <left style="thin">
        <color theme="2" tint="-0.14993743705557422"/>
      </left>
      <right style="medium">
        <color theme="1" tint="0.499984740745262"/>
      </right>
      <top style="thin">
        <color theme="2" tint="-0.14993743705557422"/>
      </top>
      <bottom style="medium">
        <color theme="1" tint="0.499984740745262"/>
      </bottom>
      <diagonal/>
    </border>
    <border>
      <left style="thin">
        <color theme="1" tint="0.499984740745262"/>
      </left>
      <right style="thin">
        <color theme="2" tint="-0.14996795556505021"/>
      </right>
      <top style="thin">
        <color theme="1" tint="0.499984740745262"/>
      </top>
      <bottom style="medium">
        <color theme="1" tint="0.499984740745262"/>
      </bottom>
      <diagonal/>
    </border>
    <border>
      <left style="thin">
        <color theme="2" tint="-0.14993743705557422"/>
      </left>
      <right/>
      <top style="thin">
        <color theme="2" tint="-0.14993743705557422"/>
      </top>
      <bottom style="thin">
        <color theme="2" tint="-0.14993743705557422"/>
      </bottom>
      <diagonal/>
    </border>
    <border>
      <left style="thin">
        <color theme="2" tint="-0.14993743705557422"/>
      </left>
      <right style="thin">
        <color theme="2" tint="-0.14990691854609822"/>
      </right>
      <top style="thin">
        <color theme="2" tint="-0.14993743705557422"/>
      </top>
      <bottom style="thin">
        <color theme="2" tint="-0.14993743705557422"/>
      </bottom>
      <diagonal/>
    </border>
    <border>
      <left style="thin">
        <color theme="2" tint="-0.14990691854609822"/>
      </left>
      <right style="thin">
        <color theme="2" tint="-0.14990691854609822"/>
      </right>
      <top style="thin">
        <color theme="2" tint="-0.14993743705557422"/>
      </top>
      <bottom style="thin">
        <color theme="2" tint="-0.14993743705557422"/>
      </bottom>
      <diagonal/>
    </border>
    <border>
      <left style="thin">
        <color theme="2" tint="-0.14996795556505021"/>
      </left>
      <right style="thin">
        <color theme="2" tint="-0.14996795556505021"/>
      </right>
      <top style="thin">
        <color theme="2" tint="-0.14996795556505021"/>
      </top>
      <bottom style="medium">
        <color theme="1" tint="0.499984740745262"/>
      </bottom>
      <diagonal/>
    </border>
    <border>
      <left style="thin">
        <color theme="2" tint="-0.14993743705557422"/>
      </left>
      <right style="thin">
        <color theme="2" tint="-0.14990691854609822"/>
      </right>
      <top style="thin">
        <color theme="2" tint="-0.14993743705557422"/>
      </top>
      <bottom style="medium">
        <color theme="1" tint="0.499984740745262"/>
      </bottom>
      <diagonal/>
    </border>
    <border>
      <left style="thin">
        <color theme="2" tint="-0.14990691854609822"/>
      </left>
      <right style="thin">
        <color theme="2" tint="-0.14990691854609822"/>
      </right>
      <top style="thin">
        <color theme="2" tint="-0.14993743705557422"/>
      </top>
      <bottom style="thin">
        <color theme="1" tint="0.499984740745262"/>
      </bottom>
      <diagonal/>
    </border>
    <border>
      <left style="thin">
        <color theme="2" tint="-0.14990691854609822"/>
      </left>
      <right style="thin">
        <color theme="2" tint="-0.14990691854609822"/>
      </right>
      <top/>
      <bottom style="thin">
        <color theme="2" tint="-0.14993743705557422"/>
      </bottom>
      <diagonal/>
    </border>
    <border>
      <left style="thin">
        <color theme="2" tint="-0.14993743705557422"/>
      </left>
      <right style="thin">
        <color theme="2" tint="-0.14990691854609822"/>
      </right>
      <top style="thin">
        <color theme="2" tint="-0.14993743705557422"/>
      </top>
      <bottom style="thin">
        <color theme="1" tint="0.499984740745262"/>
      </bottom>
      <diagonal/>
    </border>
    <border>
      <left style="thin">
        <color theme="2" tint="-0.14993743705557422"/>
      </left>
      <right style="thin">
        <color theme="2" tint="-0.14990691854609822"/>
      </right>
      <top style="thin">
        <color theme="1" tint="0.499984740745262"/>
      </top>
      <bottom style="thin">
        <color theme="2" tint="-0.14993743705557422"/>
      </bottom>
      <diagonal/>
    </border>
    <border>
      <left style="thin">
        <color theme="2" tint="-0.14990691854609822"/>
      </left>
      <right style="thin">
        <color theme="2" tint="-0.14990691854609822"/>
      </right>
      <top style="thin">
        <color theme="1" tint="0.499984740745262"/>
      </top>
      <bottom style="thin">
        <color theme="2" tint="-0.14993743705557422"/>
      </bottom>
      <diagonal/>
    </border>
    <border>
      <left style="thin">
        <color theme="2" tint="-0.14993743705557422"/>
      </left>
      <right style="thin">
        <color theme="2" tint="-0.14990691854609822"/>
      </right>
      <top/>
      <bottom style="thin">
        <color theme="2" tint="-0.14993743705557422"/>
      </bottom>
      <diagonal/>
    </border>
    <border>
      <left style="thin">
        <color theme="2" tint="-0.14990691854609822"/>
      </left>
      <right style="thin">
        <color theme="2" tint="-0.14990691854609822"/>
      </right>
      <top style="thin">
        <color theme="2" tint="-0.14993743705557422"/>
      </top>
      <bottom style="medium">
        <color theme="1" tint="0.499984740745262"/>
      </bottom>
      <diagonal/>
    </border>
    <border>
      <left style="thin">
        <color theme="2" tint="-0.14996795556505021"/>
      </left>
      <right/>
      <top style="thin">
        <color theme="2" tint="-0.14996795556505021"/>
      </top>
      <bottom style="thin">
        <color theme="2" tint="-0.14993743705557422"/>
      </bottom>
      <diagonal/>
    </border>
    <border>
      <left/>
      <right style="thin">
        <color theme="2" tint="-0.14996795556505021"/>
      </right>
      <top style="thin">
        <color theme="2" tint="-0.14996795556505021"/>
      </top>
      <bottom style="thin">
        <color theme="2" tint="-0.14993743705557422"/>
      </bottom>
      <diagonal/>
    </border>
    <border>
      <left style="thin">
        <color theme="2" tint="-0.14990691854609822"/>
      </left>
      <right style="medium">
        <color theme="1" tint="0.499984740745262"/>
      </right>
      <top style="thin">
        <color theme="2" tint="-0.14993743705557422"/>
      </top>
      <bottom style="thin">
        <color theme="1" tint="0.499984740745262"/>
      </bottom>
      <diagonal/>
    </border>
    <border>
      <left style="thin">
        <color theme="2" tint="-0.14993743705557422"/>
      </left>
      <right style="thin">
        <color theme="2" tint="-0.14990691854609822"/>
      </right>
      <top style="thin">
        <color theme="2" tint="-0.14993743705557422"/>
      </top>
      <bottom style="thin">
        <color theme="2" tint="-0.14990691854609822"/>
      </bottom>
      <diagonal/>
    </border>
    <border>
      <left style="thin">
        <color theme="2" tint="-0.14993743705557422"/>
      </left>
      <right style="thin">
        <color theme="2" tint="-0.14990691854609822"/>
      </right>
      <top style="thin">
        <color theme="2" tint="-0.14990691854609822"/>
      </top>
      <bottom style="thin">
        <color theme="2" tint="-0.14990691854609822"/>
      </bottom>
      <diagonal/>
    </border>
    <border>
      <left style="thin">
        <color theme="2" tint="-0.14993743705557422"/>
      </left>
      <right style="thin">
        <color theme="2" tint="-0.14990691854609822"/>
      </right>
      <top style="thin">
        <color theme="2" tint="-0.14990691854609822"/>
      </top>
      <bottom style="thin">
        <color theme="1" tint="0.499984740745262"/>
      </bottom>
      <diagonal/>
    </border>
    <border>
      <left style="thin">
        <color theme="2" tint="-0.14990691854609822"/>
      </left>
      <right style="thin">
        <color theme="2" tint="-0.14990691854609822"/>
      </right>
      <top style="thin">
        <color theme="1" tint="0.499984740745262"/>
      </top>
      <bottom/>
      <diagonal/>
    </border>
    <border>
      <left style="thin">
        <color theme="2" tint="-0.14990691854609822"/>
      </left>
      <right style="thin">
        <color theme="2" tint="-0.14990691854609822"/>
      </right>
      <top/>
      <bottom/>
      <diagonal/>
    </border>
    <border>
      <left style="thin">
        <color theme="2" tint="-0.14990691854609822"/>
      </left>
      <right style="thin">
        <color theme="2" tint="-0.14990691854609822"/>
      </right>
      <top/>
      <bottom style="thin">
        <color theme="1" tint="0.499984740745262"/>
      </bottom>
      <diagonal/>
    </border>
    <border>
      <left style="thin">
        <color theme="2" tint="-0.14993743705557422"/>
      </left>
      <right style="thin">
        <color theme="2" tint="-0.14993743705557422"/>
      </right>
      <top/>
      <bottom/>
      <diagonal/>
    </border>
    <border>
      <left style="thin">
        <color theme="2" tint="-0.14993743705557422"/>
      </left>
      <right style="thin">
        <color theme="2" tint="-0.14993743705557422"/>
      </right>
      <top style="thin">
        <color theme="2" tint="-0.1498764000366222"/>
      </top>
      <bottom style="thin">
        <color theme="2" tint="-0.1498764000366222"/>
      </bottom>
      <diagonal/>
    </border>
    <border>
      <left style="thin">
        <color theme="2" tint="-0.14993743705557422"/>
      </left>
      <right style="medium">
        <color theme="1" tint="0.499984740745262"/>
      </right>
      <top style="thin">
        <color theme="2" tint="-0.1498764000366222"/>
      </top>
      <bottom style="thin">
        <color theme="2" tint="-0.1498764000366222"/>
      </bottom>
      <diagonal/>
    </border>
    <border>
      <left style="thin">
        <color theme="2" tint="-0.14993743705557422"/>
      </left>
      <right style="thin">
        <color theme="2" tint="-0.14993743705557422"/>
      </right>
      <top style="thin">
        <color theme="2" tint="-0.1498764000366222"/>
      </top>
      <bottom style="thin">
        <color theme="1" tint="0.499984740745262"/>
      </bottom>
      <diagonal/>
    </border>
    <border>
      <left style="thin">
        <color theme="2" tint="-0.14993743705557422"/>
      </left>
      <right style="medium">
        <color theme="1" tint="0.499984740745262"/>
      </right>
      <top style="thin">
        <color theme="2" tint="-0.1498764000366222"/>
      </top>
      <bottom style="thin">
        <color theme="1" tint="0.499984740745262"/>
      </bottom>
      <diagonal/>
    </border>
    <border>
      <left style="medium">
        <color theme="1" tint="0.499984740745262"/>
      </left>
      <right style="thin">
        <color theme="2" tint="-0.14996795556505021"/>
      </right>
      <top style="thin">
        <color theme="2" tint="-0.14996795556505021"/>
      </top>
      <bottom style="thin">
        <color theme="2" tint="-0.14996795556505021"/>
      </bottom>
      <diagonal/>
    </border>
    <border>
      <left style="medium">
        <color theme="1" tint="0.499984740745262"/>
      </left>
      <right style="thin">
        <color theme="2" tint="-0.14996795556505021"/>
      </right>
      <top style="thin">
        <color theme="2" tint="-0.14996795556505021"/>
      </top>
      <bottom style="medium">
        <color theme="1" tint="0.499984740745262"/>
      </bottom>
      <diagonal/>
    </border>
    <border>
      <left style="thin">
        <color theme="2" tint="-0.14996795556505021"/>
      </left>
      <right style="medium">
        <color theme="1" tint="0.499984740745262"/>
      </right>
      <top style="thin">
        <color theme="2" tint="-0.14996795556505021"/>
      </top>
      <bottom style="medium">
        <color theme="1" tint="0.499984740745262"/>
      </bottom>
      <diagonal/>
    </border>
    <border>
      <left style="medium">
        <color theme="1" tint="0.499984740745262"/>
      </left>
      <right style="thin">
        <color theme="2" tint="-0.14996795556505021"/>
      </right>
      <top style="thin">
        <color theme="2" tint="-0.14996795556505021"/>
      </top>
      <bottom/>
      <diagonal/>
    </border>
    <border>
      <left style="medium">
        <color theme="1" tint="0.499984740745262"/>
      </left>
      <right style="thin">
        <color theme="2" tint="-0.14996795556505021"/>
      </right>
      <top style="thin">
        <color theme="1" tint="0.499984740745262"/>
      </top>
      <bottom style="thin">
        <color theme="2" tint="-0.14996795556505021"/>
      </bottom>
      <diagonal/>
    </border>
    <border>
      <left style="medium">
        <color theme="1" tint="0.499984740745262"/>
      </left>
      <right style="thin">
        <color theme="2" tint="-0.14996795556505021"/>
      </right>
      <top style="medium">
        <color theme="1" tint="0.499984740745262"/>
      </top>
      <bottom/>
      <diagonal/>
    </border>
    <border>
      <left style="medium">
        <color theme="1" tint="0.499984740745262"/>
      </left>
      <right style="thin">
        <color theme="2" tint="-0.14996795556505021"/>
      </right>
      <top style="thin">
        <color theme="2" tint="-0.14996795556505021"/>
      </top>
      <bottom style="thin">
        <color theme="1" tint="0.499984740745262"/>
      </bottom>
      <diagonal/>
    </border>
    <border>
      <left style="thin">
        <color theme="2" tint="-0.14993743705557422"/>
      </left>
      <right style="thin">
        <color theme="2" tint="-0.14993743705557422"/>
      </right>
      <top/>
      <bottom style="medium">
        <color theme="1" tint="0.499984740745262"/>
      </bottom>
      <diagonal/>
    </border>
    <border>
      <left style="thin">
        <color theme="2" tint="-0.14990691854609822"/>
      </left>
      <right style="thin">
        <color theme="2" tint="-0.14990691854609822"/>
      </right>
      <top style="thin">
        <color theme="2" tint="-0.14993743705557422"/>
      </top>
      <bottom/>
      <diagonal/>
    </border>
    <border>
      <left style="thin">
        <color theme="2" tint="-0.14996795556505021"/>
      </left>
      <right style="thin">
        <color theme="1" tint="0.499984740745262"/>
      </right>
      <top/>
      <bottom style="medium">
        <color theme="1" tint="0.499984740745262"/>
      </bottom>
      <diagonal/>
    </border>
    <border>
      <left/>
      <right/>
      <top style="thin">
        <color theme="2" tint="-0.14996795556505021"/>
      </top>
      <bottom style="thin">
        <color theme="2" tint="-0.14996795556505021"/>
      </bottom>
      <diagonal/>
    </border>
    <border>
      <left style="thin">
        <color theme="2" tint="-0.14993743705557422"/>
      </left>
      <right style="thin">
        <color theme="2" tint="-0.14993743705557422"/>
      </right>
      <top/>
      <bottom style="thin">
        <color theme="2" tint="-0.1498764000366222"/>
      </bottom>
      <diagonal/>
    </border>
    <border>
      <left style="thin">
        <color theme="2" tint="-0.14993743705557422"/>
      </left>
      <right style="medium">
        <color theme="1" tint="0.499984740745262"/>
      </right>
      <top/>
      <bottom style="thin">
        <color theme="2" tint="-0.1498764000366222"/>
      </bottom>
      <diagonal/>
    </border>
    <border>
      <left style="thin">
        <color theme="2" tint="-0.14993743705557422"/>
      </left>
      <right style="thin">
        <color theme="2" tint="-0.14993743705557422"/>
      </right>
      <top/>
      <bottom style="thin">
        <color theme="1" tint="0.499984740745262"/>
      </bottom>
      <diagonal/>
    </border>
    <border>
      <left style="thin">
        <color theme="2" tint="-0.14990691854609822"/>
      </left>
      <right style="thin">
        <color theme="2" tint="-0.1498764000366222"/>
      </right>
      <top style="thin">
        <color theme="1" tint="0.499984740745262"/>
      </top>
      <bottom/>
      <diagonal/>
    </border>
    <border>
      <left style="thin">
        <color theme="2" tint="-0.14990691854609822"/>
      </left>
      <right style="thin">
        <color theme="2" tint="-0.1498764000366222"/>
      </right>
      <top/>
      <bottom/>
      <diagonal/>
    </border>
    <border>
      <left style="thin">
        <color theme="2" tint="-0.14990691854609822"/>
      </left>
      <right style="thin">
        <color theme="2" tint="-0.1498764000366222"/>
      </right>
      <top/>
      <bottom style="thin">
        <color theme="1" tint="0.499984740745262"/>
      </bottom>
      <diagonal/>
    </border>
    <border>
      <left/>
      <right style="thin">
        <color theme="2" tint="-0.14996795556505021"/>
      </right>
      <top style="thin">
        <color theme="2" tint="-0.14996795556505021"/>
      </top>
      <bottom style="medium">
        <color theme="1" tint="0.499984740745262"/>
      </bottom>
      <diagonal/>
    </border>
    <border>
      <left style="thin">
        <color theme="2" tint="-0.14990691854609822"/>
      </left>
      <right style="thin">
        <color theme="2" tint="-0.1498764000366222"/>
      </right>
      <top/>
      <bottom style="medium">
        <color theme="1" tint="0.499984740745262"/>
      </bottom>
      <diagonal/>
    </border>
    <border>
      <left style="thin">
        <color theme="2" tint="-0.14996795556505021"/>
      </left>
      <right style="thin">
        <color theme="2" tint="-0.14993743705557422"/>
      </right>
      <top style="thin">
        <color theme="1" tint="0.499984740745262"/>
      </top>
      <bottom style="medium">
        <color theme="1" tint="0.499984740745262"/>
      </bottom>
      <diagonal/>
    </border>
    <border>
      <left style="thin">
        <color theme="2" tint="-0.14996795556505021"/>
      </left>
      <right style="thin">
        <color theme="2" tint="-0.14993743705557422"/>
      </right>
      <top style="thin">
        <color theme="1" tint="0.499984740745262"/>
      </top>
      <bottom style="thin">
        <color theme="1" tint="0.499984740745262"/>
      </bottom>
      <diagonal/>
    </border>
    <border>
      <left/>
      <right style="thin">
        <color theme="2" tint="-0.14993743705557422"/>
      </right>
      <top/>
      <bottom style="thin">
        <color theme="2" tint="-0.14996795556505021"/>
      </bottom>
      <diagonal/>
    </border>
    <border>
      <left style="thin">
        <color theme="2" tint="-0.14993743705557422"/>
      </left>
      <right style="thin">
        <color theme="2" tint="-0.14993743705557422"/>
      </right>
      <top/>
      <bottom style="thin">
        <color theme="2" tint="-0.14996795556505021"/>
      </bottom>
      <diagonal/>
    </border>
    <border>
      <left style="thin">
        <color theme="2" tint="-0.14993743705557422"/>
      </left>
      <right style="thin">
        <color theme="2" tint="-0.14996795556505021"/>
      </right>
      <top/>
      <bottom style="thin">
        <color theme="2" tint="-0.14996795556505021"/>
      </bottom>
      <diagonal/>
    </border>
    <border>
      <left/>
      <right/>
      <top style="thin">
        <color theme="2" tint="-0.14996795556505021"/>
      </top>
      <bottom style="thin">
        <color theme="2" tint="-0.14993743705557422"/>
      </bottom>
      <diagonal/>
    </border>
    <border>
      <left/>
      <right/>
      <top style="thin">
        <color theme="2" tint="-0.14993743705557422"/>
      </top>
      <bottom style="thin">
        <color theme="2" tint="-0.14993743705557422"/>
      </bottom>
      <diagonal/>
    </border>
  </borders>
  <cellStyleXfs count="5">
    <xf numFmtId="0" fontId="0" fillId="0" borderId="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9" fontId="22" fillId="0" borderId="0" applyFont="0" applyFill="0" applyBorder="0" applyAlignment="0" applyProtection="0"/>
  </cellStyleXfs>
  <cellXfs count="523">
    <xf numFmtId="0" fontId="0" fillId="0" borderId="0" xfId="0"/>
    <xf numFmtId="0" fontId="1" fillId="0" borderId="0" xfId="0" applyFont="1"/>
    <xf numFmtId="0" fontId="0" fillId="0" borderId="0" xfId="0" applyAlignment="1">
      <alignment horizontal="center"/>
    </xf>
    <xf numFmtId="0" fontId="7" fillId="8" borderId="0" xfId="3" applyFill="1" applyAlignment="1">
      <alignment wrapText="1"/>
    </xf>
    <xf numFmtId="0" fontId="5" fillId="9" borderId="0" xfId="1" applyFill="1" applyAlignment="1">
      <alignment wrapText="1"/>
    </xf>
    <xf numFmtId="0" fontId="11" fillId="10" borderId="0" xfId="1" applyFont="1" applyFill="1" applyAlignment="1">
      <alignment wrapText="1"/>
    </xf>
    <xf numFmtId="0" fontId="0" fillId="6" borderId="0" xfId="0" applyFill="1"/>
    <xf numFmtId="0" fontId="6" fillId="12" borderId="0" xfId="2" applyFill="1" applyAlignment="1">
      <alignment wrapText="1"/>
    </xf>
    <xf numFmtId="0" fontId="6" fillId="11" borderId="0" xfId="2" applyFill="1" applyAlignment="1">
      <alignment wrapText="1"/>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0" fillId="0" borderId="0" xfId="0" applyAlignment="1" applyProtection="1">
      <alignment vertical="center" wrapText="1"/>
      <protection locked="0"/>
    </xf>
    <xf numFmtId="0" fontId="21" fillId="0" borderId="0" xfId="0" applyFont="1" applyAlignment="1" applyProtection="1">
      <alignment horizontal="center" wrapText="1"/>
      <protection locked="0"/>
    </xf>
    <xf numFmtId="0" fontId="0" fillId="0" borderId="0" xfId="0" applyAlignment="1">
      <alignment wrapText="1"/>
    </xf>
    <xf numFmtId="0" fontId="0" fillId="0" borderId="0" xfId="0" applyAlignment="1" applyProtection="1">
      <alignment horizontal="center" wrapText="1"/>
      <protection locked="0"/>
    </xf>
    <xf numFmtId="0" fontId="0" fillId="0" borderId="0" xfId="0" applyAlignment="1">
      <alignment horizontal="center" vertical="center" wrapText="1"/>
    </xf>
    <xf numFmtId="0" fontId="23" fillId="0" borderId="1" xfId="0" applyFont="1" applyBorder="1"/>
    <xf numFmtId="0" fontId="16" fillId="12" borderId="1" xfId="2" applyFont="1" applyFill="1" applyBorder="1" applyAlignment="1">
      <alignment wrapText="1"/>
    </xf>
    <xf numFmtId="0" fontId="16" fillId="11" borderId="1" xfId="2" applyFont="1" applyFill="1" applyBorder="1" applyAlignment="1">
      <alignment wrapText="1"/>
    </xf>
    <xf numFmtId="0" fontId="17" fillId="8" borderId="1" xfId="3" applyFont="1" applyFill="1" applyBorder="1" applyAlignment="1">
      <alignment wrapText="1"/>
    </xf>
    <xf numFmtId="0" fontId="18" fillId="9" borderId="1" xfId="1" applyFont="1" applyFill="1" applyBorder="1" applyAlignment="1">
      <alignment wrapText="1"/>
    </xf>
    <xf numFmtId="0" fontId="19" fillId="10" borderId="1" xfId="1" applyFont="1" applyFill="1" applyBorder="1" applyAlignment="1">
      <alignment wrapText="1"/>
    </xf>
    <xf numFmtId="0" fontId="0" fillId="0" borderId="0" xfId="0" applyAlignment="1">
      <alignment horizontal="left" indent="4"/>
    </xf>
    <xf numFmtId="0" fontId="0" fillId="0" borderId="1" xfId="0" applyBorder="1" applyAlignment="1">
      <alignment horizontal="center"/>
    </xf>
    <xf numFmtId="0" fontId="0" fillId="6" borderId="0" xfId="0" applyFill="1" applyAlignment="1">
      <alignment horizontal="center"/>
    </xf>
    <xf numFmtId="0" fontId="19" fillId="0" borderId="0" xfId="1" applyFont="1" applyFill="1" applyBorder="1" applyAlignment="1">
      <alignment wrapText="1"/>
    </xf>
    <xf numFmtId="0" fontId="24" fillId="18" borderId="1" xfId="0" applyFont="1" applyFill="1" applyBorder="1" applyAlignment="1">
      <alignment horizontal="center"/>
    </xf>
    <xf numFmtId="0" fontId="27" fillId="17" borderId="1" xfId="0" applyFont="1" applyFill="1" applyBorder="1" applyAlignment="1">
      <alignment horizontal="center" vertical="center" wrapText="1"/>
    </xf>
    <xf numFmtId="0" fontId="21" fillId="17" borderId="1" xfId="0" applyFont="1" applyFill="1" applyBorder="1" applyAlignment="1">
      <alignment horizontal="center"/>
    </xf>
    <xf numFmtId="0" fontId="8" fillId="0" borderId="0" xfId="0" applyFont="1" applyAlignment="1" applyProtection="1">
      <alignment horizontal="center" wrapText="1"/>
      <protection locked="0"/>
    </xf>
    <xf numFmtId="0" fontId="12" fillId="0" borderId="0" xfId="0" applyFont="1" applyAlignment="1" applyProtection="1">
      <alignment horizontal="center" wrapText="1"/>
      <protection locked="0"/>
    </xf>
    <xf numFmtId="0" fontId="8" fillId="19" borderId="0" xfId="0" applyFont="1" applyFill="1" applyAlignment="1" applyProtection="1">
      <alignment horizontal="center" vertical="center" wrapText="1"/>
      <protection locked="0"/>
    </xf>
    <xf numFmtId="0" fontId="8" fillId="19" borderId="0" xfId="0" applyFont="1" applyFill="1" applyAlignment="1" applyProtection="1">
      <alignment horizontal="center" wrapText="1"/>
      <protection locked="0"/>
    </xf>
    <xf numFmtId="0" fontId="9" fillId="19" borderId="0" xfId="0" applyFont="1" applyFill="1" applyAlignment="1" applyProtection="1">
      <alignment horizontal="center" vertical="center" wrapText="1"/>
      <protection locked="0"/>
    </xf>
    <xf numFmtId="0" fontId="20" fillId="19" borderId="0" xfId="0" applyFont="1" applyFill="1" applyAlignment="1" applyProtection="1">
      <alignment horizontal="center" vertical="center" wrapText="1"/>
      <protection locked="0"/>
    </xf>
    <xf numFmtId="0" fontId="12" fillId="19" borderId="0" xfId="0" applyFont="1" applyFill="1" applyAlignment="1" applyProtection="1">
      <alignment vertical="center" wrapText="1"/>
      <protection locked="0"/>
    </xf>
    <xf numFmtId="0" fontId="12" fillId="19" borderId="0" xfId="0" applyFont="1" applyFill="1" applyAlignment="1" applyProtection="1">
      <alignment horizontal="center" wrapText="1"/>
      <protection locked="0"/>
    </xf>
    <xf numFmtId="0" fontId="0" fillId="0" borderId="12" xfId="0" applyBorder="1"/>
    <xf numFmtId="0" fontId="0" fillId="0" borderId="11" xfId="0" applyBorder="1"/>
    <xf numFmtId="0" fontId="27" fillId="17" borderId="5" xfId="0" applyFont="1" applyFill="1" applyBorder="1" applyAlignment="1">
      <alignment horizontal="center" vertical="center" wrapText="1"/>
    </xf>
    <xf numFmtId="0" fontId="0" fillId="14" borderId="14" xfId="0" applyFill="1" applyBorder="1"/>
    <xf numFmtId="0" fontId="21" fillId="17" borderId="5" xfId="0" applyFont="1" applyFill="1" applyBorder="1" applyAlignment="1">
      <alignment horizontal="center"/>
    </xf>
    <xf numFmtId="0" fontId="0" fillId="16" borderId="14" xfId="0" applyFill="1" applyBorder="1"/>
    <xf numFmtId="0" fontId="0" fillId="13" borderId="14" xfId="0" applyFill="1" applyBorder="1"/>
    <xf numFmtId="0" fontId="0" fillId="0" borderId="14" xfId="0" applyBorder="1"/>
    <xf numFmtId="0" fontId="24" fillId="18" borderId="5" xfId="0" applyFont="1" applyFill="1" applyBorder="1" applyAlignment="1">
      <alignment horizontal="center"/>
    </xf>
    <xf numFmtId="0" fontId="0" fillId="0" borderId="15" xfId="0" applyBorder="1"/>
    <xf numFmtId="0" fontId="19" fillId="0" borderId="9" xfId="1" applyFont="1" applyFill="1" applyBorder="1" applyAlignment="1">
      <alignment wrapText="1"/>
    </xf>
    <xf numFmtId="0" fontId="0" fillId="0" borderId="4" xfId="0" applyBorder="1" applyAlignment="1">
      <alignment horizontal="center"/>
    </xf>
    <xf numFmtId="9" fontId="0" fillId="0" borderId="5" xfId="4" applyFont="1" applyBorder="1" applyAlignment="1">
      <alignment horizontal="center"/>
    </xf>
    <xf numFmtId="0" fontId="0" fillId="0" borderId="8" xfId="0" applyBorder="1"/>
    <xf numFmtId="0" fontId="0" fillId="0" borderId="6" xfId="0" applyBorder="1"/>
    <xf numFmtId="9" fontId="1" fillId="0" borderId="18" xfId="0" applyNumberFormat="1" applyFont="1" applyBorder="1" applyAlignment="1">
      <alignment horizontal="center"/>
    </xf>
    <xf numFmtId="0" fontId="0" fillId="15" borderId="0" xfId="0" applyFill="1"/>
    <xf numFmtId="0" fontId="6" fillId="15" borderId="0" xfId="2" applyFill="1" applyAlignment="1">
      <alignment wrapText="1"/>
    </xf>
    <xf numFmtId="0" fontId="6" fillId="17" borderId="0" xfId="2" applyFill="1" applyAlignment="1">
      <alignment wrapText="1"/>
    </xf>
    <xf numFmtId="0" fontId="27" fillId="0" borderId="1" xfId="0" applyFont="1" applyBorder="1" applyAlignment="1">
      <alignment horizontal="center" vertical="center" wrapText="1"/>
    </xf>
    <xf numFmtId="0" fontId="21" fillId="0" borderId="1" xfId="0" applyFont="1" applyBorder="1" applyAlignment="1">
      <alignment horizontal="center"/>
    </xf>
    <xf numFmtId="0" fontId="24" fillId="0" borderId="1" xfId="0" applyFont="1" applyBorder="1" applyAlignment="1">
      <alignment horizontal="center"/>
    </xf>
    <xf numFmtId="0" fontId="0" fillId="0" borderId="3" xfId="0" applyBorder="1" applyAlignment="1">
      <alignment horizontal="center"/>
    </xf>
    <xf numFmtId="9" fontId="0" fillId="0" borderId="1" xfId="4" applyFont="1" applyFill="1" applyBorder="1" applyAlignment="1">
      <alignment horizontal="center"/>
    </xf>
    <xf numFmtId="0" fontId="1" fillId="0" borderId="9" xfId="0" applyFont="1" applyBorder="1" applyAlignment="1">
      <alignment horizontal="center"/>
    </xf>
    <xf numFmtId="9" fontId="1" fillId="0" borderId="9" xfId="0" applyNumberFormat="1" applyFont="1" applyBorder="1" applyAlignment="1">
      <alignment horizontal="center"/>
    </xf>
    <xf numFmtId="9" fontId="0" fillId="0" borderId="0" xfId="0" applyNumberFormat="1" applyAlignment="1">
      <alignment horizontal="center"/>
    </xf>
    <xf numFmtId="0" fontId="6" fillId="0" borderId="0" xfId="2" applyFill="1" applyAlignment="1">
      <alignment wrapText="1"/>
    </xf>
    <xf numFmtId="0" fontId="23" fillId="0" borderId="10" xfId="0" applyFont="1" applyBorder="1"/>
    <xf numFmtId="0" fontId="16" fillId="12" borderId="10" xfId="2" applyFont="1" applyFill="1" applyBorder="1" applyAlignment="1">
      <alignment wrapText="1"/>
    </xf>
    <xf numFmtId="0" fontId="16" fillId="11" borderId="10" xfId="2" applyFont="1" applyFill="1" applyBorder="1" applyAlignment="1">
      <alignment wrapText="1"/>
    </xf>
    <xf numFmtId="0" fontId="17" fillId="8" borderId="10" xfId="3" applyFont="1" applyFill="1" applyBorder="1" applyAlignment="1">
      <alignment wrapText="1"/>
    </xf>
    <xf numFmtId="0" fontId="18" fillId="9" borderId="10" xfId="1" applyFont="1" applyFill="1" applyBorder="1" applyAlignment="1">
      <alignment wrapText="1"/>
    </xf>
    <xf numFmtId="0" fontId="19" fillId="10" borderId="10" xfId="1" applyFont="1" applyFill="1" applyBorder="1" applyAlignment="1">
      <alignment wrapText="1"/>
    </xf>
    <xf numFmtId="0" fontId="27" fillId="0" borderId="19" xfId="0" applyFont="1" applyBorder="1" applyAlignment="1">
      <alignment horizontal="center" vertical="center" wrapText="1"/>
    </xf>
    <xf numFmtId="0" fontId="21" fillId="0" borderId="19" xfId="0" applyFont="1" applyBorder="1" applyAlignment="1">
      <alignment horizontal="center"/>
    </xf>
    <xf numFmtId="0" fontId="24" fillId="0" borderId="19" xfId="0" applyFont="1" applyBorder="1" applyAlignment="1">
      <alignment horizontal="center"/>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21" fillId="0" borderId="7" xfId="0" applyFont="1" applyBorder="1" applyAlignment="1">
      <alignment horizontal="center"/>
    </xf>
    <xf numFmtId="0" fontId="21" fillId="0" borderId="5" xfId="0" applyFont="1" applyBorder="1" applyAlignment="1">
      <alignment horizontal="center"/>
    </xf>
    <xf numFmtId="0" fontId="24" fillId="0" borderId="7" xfId="0" applyFont="1" applyBorder="1" applyAlignment="1">
      <alignment horizontal="center"/>
    </xf>
    <xf numFmtId="0" fontId="24" fillId="0" borderId="5" xfId="0" applyFont="1" applyBorder="1" applyAlignment="1">
      <alignment horizontal="center"/>
    </xf>
    <xf numFmtId="0" fontId="27" fillId="0" borderId="10" xfId="0" applyFont="1" applyBorder="1" applyAlignment="1">
      <alignment horizontal="center" vertical="center" wrapText="1"/>
    </xf>
    <xf numFmtId="0" fontId="21" fillId="0" borderId="10" xfId="0" applyFont="1" applyBorder="1" applyAlignment="1">
      <alignment horizontal="center"/>
    </xf>
    <xf numFmtId="0" fontId="24" fillId="0" borderId="10" xfId="0" applyFont="1" applyBorder="1" applyAlignment="1">
      <alignment horizontal="center"/>
    </xf>
    <xf numFmtId="0" fontId="27" fillId="17" borderId="7" xfId="0" applyFont="1" applyFill="1" applyBorder="1" applyAlignment="1">
      <alignment horizontal="center" vertical="center" wrapText="1"/>
    </xf>
    <xf numFmtId="0" fontId="21" fillId="17" borderId="7" xfId="0" applyFont="1" applyFill="1" applyBorder="1" applyAlignment="1">
      <alignment horizontal="center"/>
    </xf>
    <xf numFmtId="0" fontId="24" fillId="18" borderId="7" xfId="0" applyFont="1" applyFill="1" applyBorder="1" applyAlignment="1">
      <alignment horizontal="center"/>
    </xf>
    <xf numFmtId="0" fontId="29" fillId="0" borderId="11" xfId="0" applyFont="1" applyBorder="1"/>
    <xf numFmtId="0" fontId="29" fillId="0" borderId="0" xfId="0" applyFont="1"/>
    <xf numFmtId="0" fontId="31" fillId="0" borderId="9" xfId="0" applyFont="1" applyBorder="1"/>
    <xf numFmtId="0" fontId="1" fillId="6" borderId="0" xfId="0" applyFont="1" applyFill="1" applyAlignment="1">
      <alignment horizontal="center" vertical="center"/>
    </xf>
    <xf numFmtId="0" fontId="0" fillId="6" borderId="0" xfId="0" applyFill="1" applyAlignment="1">
      <alignment vertical="center"/>
    </xf>
    <xf numFmtId="0" fontId="0" fillId="6" borderId="0" xfId="0" applyFill="1" applyAlignment="1">
      <alignment horizontal="center" vertical="center"/>
    </xf>
    <xf numFmtId="9" fontId="0" fillId="6" borderId="0" xfId="4" applyFont="1" applyFill="1" applyBorder="1" applyAlignment="1">
      <alignment horizontal="center" vertical="center"/>
    </xf>
    <xf numFmtId="9" fontId="0" fillId="6" borderId="0" xfId="0" applyNumberFormat="1" applyFill="1" applyAlignment="1">
      <alignment horizontal="center" vertical="center"/>
    </xf>
    <xf numFmtId="0" fontId="0" fillId="5" borderId="12" xfId="0" applyFill="1" applyBorder="1"/>
    <xf numFmtId="0" fontId="0" fillId="5" borderId="11" xfId="0" applyFill="1" applyBorder="1"/>
    <xf numFmtId="0" fontId="24" fillId="14" borderId="14" xfId="0" applyFont="1" applyFill="1" applyBorder="1"/>
    <xf numFmtId="0" fontId="24" fillId="16" borderId="14" xfId="0" applyFont="1" applyFill="1" applyBorder="1"/>
    <xf numFmtId="0" fontId="24" fillId="13" borderId="14" xfId="0" applyFont="1" applyFill="1" applyBorder="1"/>
    <xf numFmtId="0" fontId="28" fillId="5" borderId="14" xfId="0" applyFont="1" applyFill="1" applyBorder="1"/>
    <xf numFmtId="0" fontId="28" fillId="5" borderId="0" xfId="0" applyFont="1" applyFill="1"/>
    <xf numFmtId="0" fontId="30" fillId="6" borderId="0" xfId="2" applyFont="1" applyFill="1" applyBorder="1" applyAlignment="1">
      <alignment horizontal="center" vertical="center" wrapText="1"/>
    </xf>
    <xf numFmtId="0" fontId="1" fillId="7" borderId="0" xfId="0" applyFont="1" applyFill="1" applyAlignment="1">
      <alignment horizontal="center"/>
    </xf>
    <xf numFmtId="0" fontId="0" fillId="22" borderId="0" xfId="0" applyFill="1"/>
    <xf numFmtId="0" fontId="9" fillId="6" borderId="2" xfId="0" applyFont="1" applyFill="1" applyBorder="1" applyAlignment="1" applyProtection="1">
      <alignment horizontal="center" vertical="center" wrapText="1"/>
      <protection locked="0"/>
    </xf>
    <xf numFmtId="0" fontId="0" fillId="0" borderId="0" xfId="0" applyAlignment="1" applyProtection="1">
      <alignment horizontal="left" vertical="center" wrapText="1"/>
      <protection locked="0"/>
    </xf>
    <xf numFmtId="0" fontId="8" fillId="6" borderId="21" xfId="0" applyFont="1" applyFill="1" applyBorder="1" applyAlignment="1" applyProtection="1">
      <alignment horizontal="center" vertical="center" wrapText="1"/>
      <protection locked="0"/>
    </xf>
    <xf numFmtId="0" fontId="9" fillId="6" borderId="21" xfId="0" applyFont="1" applyFill="1" applyBorder="1" applyAlignment="1" applyProtection="1">
      <alignment horizontal="center" vertical="center" wrapText="1"/>
      <protection locked="0"/>
    </xf>
    <xf numFmtId="0" fontId="0" fillId="6" borderId="21" xfId="0" applyFill="1" applyBorder="1" applyAlignment="1" applyProtection="1">
      <alignment horizontal="center" vertical="center" wrapText="1"/>
      <protection locked="0"/>
    </xf>
    <xf numFmtId="0" fontId="4" fillId="0" borderId="21" xfId="0" applyFont="1" applyBorder="1" applyAlignment="1" applyProtection="1">
      <alignment horizontal="left" vertical="center" wrapText="1"/>
      <protection locked="0"/>
    </xf>
    <xf numFmtId="0" fontId="4" fillId="0" borderId="21" xfId="0" applyFont="1" applyBorder="1" applyAlignment="1">
      <alignment horizontal="left" vertical="center" wrapText="1"/>
    </xf>
    <xf numFmtId="0" fontId="0" fillId="6" borderId="21" xfId="0" applyFill="1" applyBorder="1" applyAlignment="1">
      <alignment horizontal="center" vertical="center" wrapText="1"/>
    </xf>
    <xf numFmtId="0" fontId="4" fillId="6" borderId="21" xfId="0" applyFont="1" applyFill="1" applyBorder="1" applyAlignment="1">
      <alignment horizontal="left" vertical="center" wrapText="1"/>
    </xf>
    <xf numFmtId="0" fontId="12" fillId="6" borderId="21" xfId="0" applyFont="1" applyFill="1" applyBorder="1" applyAlignment="1" applyProtection="1">
      <alignment horizontal="center" vertical="center" wrapText="1"/>
      <protection locked="0"/>
    </xf>
    <xf numFmtId="0" fontId="0" fillId="0" borderId="23" xfId="0" applyBorder="1" applyAlignment="1" applyProtection="1">
      <alignment wrapText="1"/>
      <protection locked="0"/>
    </xf>
    <xf numFmtId="0" fontId="4" fillId="6" borderId="23" xfId="0" applyFont="1" applyFill="1" applyBorder="1" applyAlignment="1">
      <alignment horizontal="left" vertical="center" wrapText="1"/>
    </xf>
    <xf numFmtId="0" fontId="0" fillId="6" borderId="23" xfId="0" applyFill="1" applyBorder="1" applyAlignment="1" applyProtection="1">
      <alignment wrapText="1"/>
      <protection locked="0"/>
    </xf>
    <xf numFmtId="0" fontId="12" fillId="6" borderId="27" xfId="0" applyFont="1" applyFill="1" applyBorder="1" applyAlignment="1" applyProtection="1">
      <alignment horizontal="center" vertical="center" wrapText="1"/>
      <protection locked="0"/>
    </xf>
    <xf numFmtId="0" fontId="9" fillId="6" borderId="27" xfId="0" applyFont="1" applyFill="1" applyBorder="1" applyAlignment="1" applyProtection="1">
      <alignment horizontal="center" vertical="center" wrapText="1"/>
      <protection locked="0"/>
    </xf>
    <xf numFmtId="0" fontId="0" fillId="6" borderId="27" xfId="0" applyFill="1" applyBorder="1" applyAlignment="1" applyProtection="1">
      <alignment horizontal="center" vertical="center" wrapText="1"/>
      <protection locked="0"/>
    </xf>
    <xf numFmtId="0" fontId="4" fillId="6" borderId="27" xfId="0" applyFont="1" applyFill="1" applyBorder="1" applyAlignment="1">
      <alignment horizontal="left" vertical="center" wrapText="1"/>
    </xf>
    <xf numFmtId="0" fontId="4" fillId="6" borderId="28" xfId="0" applyFont="1" applyFill="1" applyBorder="1" applyAlignment="1">
      <alignment horizontal="left" vertical="center" wrapText="1"/>
    </xf>
    <xf numFmtId="0" fontId="12" fillId="6" borderId="29" xfId="0" applyFont="1" applyFill="1" applyBorder="1" applyAlignment="1" applyProtection="1">
      <alignment horizontal="center" vertical="center" wrapText="1"/>
      <protection locked="0"/>
    </xf>
    <xf numFmtId="0" fontId="9" fillId="6" borderId="29" xfId="0" applyFont="1" applyFill="1" applyBorder="1" applyAlignment="1" applyProtection="1">
      <alignment horizontal="center" vertical="center" wrapText="1"/>
      <protection locked="0"/>
    </xf>
    <xf numFmtId="0" fontId="0" fillId="6" borderId="29" xfId="0" applyFill="1" applyBorder="1" applyAlignment="1" applyProtection="1">
      <alignment horizontal="center" vertical="center" wrapText="1"/>
      <protection locked="0"/>
    </xf>
    <xf numFmtId="0" fontId="0" fillId="6" borderId="29" xfId="0" applyFill="1" applyBorder="1" applyAlignment="1">
      <alignment horizontal="center" vertical="center" wrapText="1"/>
    </xf>
    <xf numFmtId="0" fontId="0" fillId="6" borderId="30" xfId="0" applyFill="1" applyBorder="1" applyAlignment="1" applyProtection="1">
      <alignment wrapText="1"/>
      <protection locked="0"/>
    </xf>
    <xf numFmtId="0" fontId="8" fillId="0" borderId="0" xfId="0" applyFont="1" applyAlignment="1" applyProtection="1">
      <alignment horizontal="center" vertical="center" wrapText="1"/>
      <protection locked="0"/>
    </xf>
    <xf numFmtId="0" fontId="0" fillId="0" borderId="0" xfId="0" applyAlignment="1">
      <alignment vertical="center" wrapText="1"/>
    </xf>
    <xf numFmtId="0" fontId="4" fillId="0" borderId="23" xfId="0" applyFont="1" applyBorder="1" applyAlignment="1">
      <alignment horizontal="left" vertical="center" wrapText="1"/>
    </xf>
    <xf numFmtId="0" fontId="15" fillId="23" borderId="40" xfId="0" applyFont="1" applyFill="1" applyBorder="1" applyAlignment="1">
      <alignment horizontal="center" vertical="center" wrapText="1"/>
    </xf>
    <xf numFmtId="0" fontId="15" fillId="25" borderId="40" xfId="0" applyFont="1" applyFill="1" applyBorder="1" applyAlignment="1">
      <alignment horizontal="center" vertical="center" wrapText="1"/>
    </xf>
    <xf numFmtId="0" fontId="15" fillId="27" borderId="44" xfId="0" applyFont="1" applyFill="1" applyBorder="1" applyAlignment="1">
      <alignment horizontal="center" vertical="center" wrapText="1"/>
    </xf>
    <xf numFmtId="0" fontId="15" fillId="27" borderId="45" xfId="0" applyFont="1" applyFill="1" applyBorder="1" applyAlignment="1">
      <alignment horizontal="center" vertical="center" wrapText="1"/>
    </xf>
    <xf numFmtId="0" fontId="15" fillId="25" borderId="45" xfId="0" applyFont="1" applyFill="1" applyBorder="1" applyAlignment="1">
      <alignment horizontal="center" vertical="center" wrapText="1"/>
    </xf>
    <xf numFmtId="0" fontId="8" fillId="27" borderId="45" xfId="0" applyFont="1" applyFill="1" applyBorder="1" applyAlignment="1">
      <alignment horizontal="center" vertical="center" wrapText="1"/>
    </xf>
    <xf numFmtId="0" fontId="12" fillId="6" borderId="51" xfId="0" applyFont="1" applyFill="1" applyBorder="1" applyAlignment="1" applyProtection="1">
      <alignment horizontal="center" vertical="center" wrapText="1"/>
      <protection locked="0"/>
    </xf>
    <xf numFmtId="0" fontId="8" fillId="6" borderId="51" xfId="0" applyFont="1" applyFill="1" applyBorder="1" applyAlignment="1" applyProtection="1">
      <alignment horizontal="center" vertical="center" wrapText="1"/>
      <protection locked="0"/>
    </xf>
    <xf numFmtId="0" fontId="20" fillId="6" borderId="51" xfId="0" applyFont="1" applyFill="1" applyBorder="1" applyAlignment="1" applyProtection="1">
      <alignment horizontal="center" vertical="center" wrapText="1"/>
      <protection locked="0"/>
    </xf>
    <xf numFmtId="0" fontId="9" fillId="6" borderId="51" xfId="0" applyFont="1" applyFill="1" applyBorder="1" applyAlignment="1" applyProtection="1">
      <alignment horizontal="center" vertical="center" wrapText="1"/>
      <protection locked="0"/>
    </xf>
    <xf numFmtId="0" fontId="12" fillId="6" borderId="51" xfId="0" applyFont="1" applyFill="1" applyBorder="1" applyAlignment="1">
      <alignment horizontal="center" vertical="center" wrapText="1"/>
    </xf>
    <xf numFmtId="0" fontId="20" fillId="6" borderId="51" xfId="0" applyFont="1" applyFill="1" applyBorder="1" applyAlignment="1">
      <alignment horizontal="left" vertical="center" wrapText="1"/>
    </xf>
    <xf numFmtId="0" fontId="12" fillId="6" borderId="52" xfId="0" applyFont="1" applyFill="1" applyBorder="1" applyAlignment="1" applyProtection="1">
      <alignment horizontal="center" vertical="center" wrapText="1"/>
      <protection locked="0"/>
    </xf>
    <xf numFmtId="0" fontId="9" fillId="6" borderId="52" xfId="0" applyFont="1" applyFill="1" applyBorder="1" applyAlignment="1" applyProtection="1">
      <alignment horizontal="center" vertical="center" wrapText="1"/>
      <protection locked="0"/>
    </xf>
    <xf numFmtId="0" fontId="12" fillId="6" borderId="52" xfId="0" applyFont="1" applyFill="1" applyBorder="1" applyAlignment="1">
      <alignment horizontal="center" vertical="center" wrapText="1"/>
    </xf>
    <xf numFmtId="0" fontId="12" fillId="6" borderId="53" xfId="0" applyFont="1" applyFill="1" applyBorder="1" applyAlignment="1" applyProtection="1">
      <alignment horizontal="center" vertical="center" wrapText="1"/>
      <protection locked="0"/>
    </xf>
    <xf numFmtId="0" fontId="20" fillId="6" borderId="53" xfId="0" applyFont="1" applyFill="1" applyBorder="1" applyAlignment="1" applyProtection="1">
      <alignment horizontal="center" vertical="center" wrapText="1"/>
      <protection locked="0"/>
    </xf>
    <xf numFmtId="0" fontId="9" fillId="6" borderId="53" xfId="0" applyFont="1" applyFill="1" applyBorder="1" applyAlignment="1" applyProtection="1">
      <alignment horizontal="center" vertical="center" wrapText="1"/>
      <protection locked="0"/>
    </xf>
    <xf numFmtId="0" fontId="20" fillId="6" borderId="53" xfId="0" applyFont="1" applyFill="1" applyBorder="1" applyAlignment="1">
      <alignment horizontal="left" vertical="center" wrapText="1"/>
    </xf>
    <xf numFmtId="0" fontId="15" fillId="6" borderId="51" xfId="0" applyFont="1" applyFill="1" applyBorder="1" applyAlignment="1">
      <alignment horizontal="left" vertical="center" wrapText="1"/>
    </xf>
    <xf numFmtId="0" fontId="12" fillId="6" borderId="51" xfId="0" applyFont="1" applyFill="1" applyBorder="1" applyAlignment="1">
      <alignment horizontal="left" vertical="center" wrapText="1"/>
    </xf>
    <xf numFmtId="0" fontId="8" fillId="6" borderId="51" xfId="0" applyFont="1" applyFill="1" applyBorder="1" applyAlignment="1">
      <alignment horizontal="left" vertical="center" wrapText="1"/>
    </xf>
    <xf numFmtId="0" fontId="0" fillId="0" borderId="53" xfId="0" applyBorder="1" applyAlignment="1" applyProtection="1">
      <alignment horizontal="center" vertical="center" wrapText="1"/>
      <protection locked="0"/>
    </xf>
    <xf numFmtId="0" fontId="0" fillId="0" borderId="51" xfId="0" applyBorder="1" applyAlignment="1" applyProtection="1">
      <alignment horizontal="center" vertical="center" wrapText="1"/>
      <protection locked="0"/>
    </xf>
    <xf numFmtId="0" fontId="0" fillId="0" borderId="55" xfId="0" applyBorder="1" applyAlignment="1" applyProtection="1">
      <alignment horizontal="center" vertical="center" wrapText="1"/>
      <protection locked="0"/>
    </xf>
    <xf numFmtId="0" fontId="9" fillId="6" borderId="56" xfId="0" applyFont="1" applyFill="1" applyBorder="1" applyAlignment="1" applyProtection="1">
      <alignment horizontal="center" vertical="center" wrapText="1"/>
      <protection locked="0"/>
    </xf>
    <xf numFmtId="0" fontId="20" fillId="6" borderId="52" xfId="0" applyFont="1" applyFill="1" applyBorder="1" applyAlignment="1">
      <alignment horizontal="center" vertical="center" wrapText="1"/>
    </xf>
    <xf numFmtId="0" fontId="20" fillId="6" borderId="58" xfId="0" applyFont="1" applyFill="1" applyBorder="1" applyAlignment="1">
      <alignment horizontal="center" vertical="center" wrapText="1"/>
    </xf>
    <xf numFmtId="0" fontId="20" fillId="6" borderId="58" xfId="0" applyFont="1" applyFill="1" applyBorder="1" applyAlignment="1">
      <alignment horizontal="left" vertical="center" wrapText="1"/>
    </xf>
    <xf numFmtId="0" fontId="4" fillId="6" borderId="22" xfId="0" applyFont="1" applyFill="1" applyBorder="1" applyAlignment="1" applyProtection="1">
      <alignment horizontal="left" vertical="center" wrapText="1"/>
      <protection locked="0"/>
    </xf>
    <xf numFmtId="0" fontId="0" fillId="6" borderId="22" xfId="0" applyFill="1" applyBorder="1" applyAlignment="1" applyProtection="1">
      <alignment horizontal="left" vertical="center" wrapText="1"/>
      <protection locked="0"/>
    </xf>
    <xf numFmtId="0" fontId="0" fillId="6" borderId="31" xfId="0" applyFill="1" applyBorder="1" applyAlignment="1" applyProtection="1">
      <alignment horizontal="left" vertical="center" wrapText="1"/>
      <protection locked="0"/>
    </xf>
    <xf numFmtId="0" fontId="4" fillId="6" borderId="59" xfId="0" applyFont="1" applyFill="1" applyBorder="1" applyAlignment="1" applyProtection="1">
      <alignment horizontal="left" vertical="center" wrapText="1"/>
      <protection locked="0"/>
    </xf>
    <xf numFmtId="0" fontId="15" fillId="23" borderId="60" xfId="0" applyFont="1" applyFill="1" applyBorder="1" applyAlignment="1">
      <alignment horizontal="center" vertical="center" wrapText="1"/>
    </xf>
    <xf numFmtId="0" fontId="12" fillId="6" borderId="63" xfId="0" applyFont="1" applyFill="1" applyBorder="1" applyAlignment="1" applyProtection="1">
      <alignment vertical="center" wrapText="1"/>
      <protection locked="0"/>
    </xf>
    <xf numFmtId="0" fontId="44" fillId="6" borderId="63" xfId="0" applyFont="1" applyFill="1" applyBorder="1" applyAlignment="1" applyProtection="1">
      <alignment horizontal="left" vertical="center" wrapText="1"/>
      <protection locked="0"/>
    </xf>
    <xf numFmtId="0" fontId="15" fillId="6" borderId="63" xfId="0" applyFont="1" applyFill="1" applyBorder="1" applyAlignment="1" applyProtection="1">
      <alignment horizontal="left" vertical="center" wrapText="1"/>
      <protection locked="0"/>
    </xf>
    <xf numFmtId="0" fontId="44" fillId="6" borderId="64" xfId="0" applyFont="1" applyFill="1" applyBorder="1" applyAlignment="1" applyProtection="1">
      <alignment horizontal="left" vertical="center" wrapText="1"/>
      <protection locked="0"/>
    </xf>
    <xf numFmtId="0" fontId="15" fillId="6" borderId="65" xfId="0" applyFont="1" applyFill="1" applyBorder="1" applyAlignment="1" applyProtection="1">
      <alignment horizontal="left" vertical="center" wrapText="1"/>
      <protection locked="0"/>
    </xf>
    <xf numFmtId="0" fontId="15" fillId="6" borderId="66" xfId="0" applyFont="1" applyFill="1" applyBorder="1" applyAlignment="1" applyProtection="1">
      <alignment horizontal="left" vertical="center" wrapText="1"/>
      <protection locked="0"/>
    </xf>
    <xf numFmtId="0" fontId="12" fillId="6" borderId="58" xfId="0" applyFont="1" applyFill="1" applyBorder="1" applyAlignment="1" applyProtection="1">
      <alignment horizontal="center" vertical="center" wrapText="1"/>
      <protection locked="0"/>
    </xf>
    <xf numFmtId="0" fontId="8" fillId="6" borderId="58" xfId="0" applyFont="1" applyFill="1" applyBorder="1" applyAlignment="1" applyProtection="1">
      <alignment horizontal="center" vertical="center" wrapText="1"/>
      <protection locked="0"/>
    </xf>
    <xf numFmtId="0" fontId="20" fillId="6" borderId="58" xfId="0" applyFont="1" applyFill="1" applyBorder="1" applyAlignment="1" applyProtection="1">
      <alignment horizontal="center" vertical="center" wrapText="1"/>
      <protection locked="0"/>
    </xf>
    <xf numFmtId="0" fontId="9" fillId="6" borderId="58" xfId="0" applyFont="1" applyFill="1" applyBorder="1" applyAlignment="1" applyProtection="1">
      <alignment horizontal="center" vertical="center" wrapText="1"/>
      <protection locked="0"/>
    </xf>
    <xf numFmtId="0" fontId="44" fillId="6" borderId="69" xfId="0" applyFont="1" applyFill="1" applyBorder="1" applyAlignment="1" applyProtection="1">
      <alignment horizontal="left" vertical="center" wrapText="1"/>
      <protection locked="0"/>
    </xf>
    <xf numFmtId="0" fontId="9" fillId="6" borderId="55" xfId="0" applyFont="1" applyFill="1" applyBorder="1" applyAlignment="1" applyProtection="1">
      <alignment horizontal="center" vertical="center" wrapText="1"/>
      <protection locked="0"/>
    </xf>
    <xf numFmtId="0" fontId="12" fillId="6" borderId="55" xfId="0" applyFont="1" applyFill="1" applyBorder="1" applyAlignment="1" applyProtection="1">
      <alignment horizontal="center" vertical="center" wrapText="1"/>
      <protection locked="0"/>
    </xf>
    <xf numFmtId="0" fontId="12" fillId="6" borderId="55" xfId="0" applyFont="1" applyFill="1" applyBorder="1" applyAlignment="1">
      <alignment horizontal="center" vertical="center" wrapText="1"/>
    </xf>
    <xf numFmtId="0" fontId="15" fillId="27" borderId="71" xfId="0" applyFont="1" applyFill="1" applyBorder="1" applyAlignment="1">
      <alignment horizontal="center" vertical="center" wrapText="1"/>
    </xf>
    <xf numFmtId="0" fontId="20" fillId="6" borderId="72" xfId="0" applyFont="1" applyFill="1" applyBorder="1" applyAlignment="1">
      <alignment horizontal="left" vertical="center" wrapText="1"/>
    </xf>
    <xf numFmtId="0" fontId="12" fillId="6" borderId="73" xfId="0" applyFont="1" applyFill="1" applyBorder="1" applyAlignment="1">
      <alignment horizontal="center" vertical="center" wrapText="1"/>
    </xf>
    <xf numFmtId="0" fontId="12" fillId="6" borderId="73" xfId="0" applyFont="1" applyFill="1" applyBorder="1" applyAlignment="1" applyProtection="1">
      <alignment vertical="center" wrapText="1"/>
      <protection locked="0"/>
    </xf>
    <xf numFmtId="0" fontId="20" fillId="6" borderId="73" xfId="0" applyFont="1" applyFill="1" applyBorder="1" applyAlignment="1" applyProtection="1">
      <alignment horizontal="center" vertical="center" wrapText="1"/>
      <protection locked="0"/>
    </xf>
    <xf numFmtId="0" fontId="20" fillId="6" borderId="73" xfId="0" applyFont="1" applyFill="1" applyBorder="1" applyAlignment="1">
      <alignment horizontal="left" vertical="center" wrapText="1"/>
    </xf>
    <xf numFmtId="0" fontId="12" fillId="6" borderId="74" xfId="0" applyFont="1" applyFill="1" applyBorder="1" applyAlignment="1" applyProtection="1">
      <alignment vertical="center" wrapText="1"/>
      <protection locked="0"/>
    </xf>
    <xf numFmtId="0" fontId="20" fillId="6" borderId="75" xfId="0" applyFont="1" applyFill="1" applyBorder="1" applyAlignment="1">
      <alignment horizontal="left" vertical="center" wrapText="1"/>
    </xf>
    <xf numFmtId="0" fontId="15" fillId="6" borderId="73" xfId="0" applyFont="1" applyFill="1" applyBorder="1" applyAlignment="1">
      <alignment horizontal="left" vertical="center" wrapText="1"/>
    </xf>
    <xf numFmtId="0" fontId="12" fillId="6" borderId="73" xfId="0" applyFont="1" applyFill="1" applyBorder="1" applyAlignment="1">
      <alignment horizontal="left" vertical="center" wrapText="1"/>
    </xf>
    <xf numFmtId="0" fontId="8" fillId="6" borderId="73" xfId="0" applyFont="1" applyFill="1" applyBorder="1" applyAlignment="1">
      <alignment horizontal="left" vertical="center" wrapText="1"/>
    </xf>
    <xf numFmtId="0" fontId="12" fillId="6" borderId="76" xfId="0" applyFont="1" applyFill="1" applyBorder="1" applyAlignment="1" applyProtection="1">
      <alignment vertical="center" wrapText="1"/>
      <protection locked="0"/>
    </xf>
    <xf numFmtId="0" fontId="44" fillId="6" borderId="78" xfId="0" applyFont="1" applyFill="1" applyBorder="1" applyAlignment="1" applyProtection="1">
      <alignment horizontal="left" vertical="center" wrapText="1"/>
      <protection locked="0"/>
    </xf>
    <xf numFmtId="0" fontId="0" fillId="0" borderId="79" xfId="0" applyBorder="1" applyAlignment="1" applyProtection="1">
      <alignment horizontal="center" vertical="center" wrapText="1"/>
      <protection locked="0"/>
    </xf>
    <xf numFmtId="0" fontId="9" fillId="6" borderId="79" xfId="0" applyFont="1" applyFill="1" applyBorder="1" applyAlignment="1" applyProtection="1">
      <alignment horizontal="center" vertical="center" wrapText="1"/>
      <protection locked="0"/>
    </xf>
    <xf numFmtId="0" fontId="12" fillId="6" borderId="79" xfId="0" applyFont="1" applyFill="1" applyBorder="1" applyAlignment="1" applyProtection="1">
      <alignment horizontal="center" vertical="center" wrapText="1"/>
      <protection locked="0"/>
    </xf>
    <xf numFmtId="0" fontId="12" fillId="6" borderId="79" xfId="0" applyFont="1" applyFill="1" applyBorder="1" applyAlignment="1">
      <alignment horizontal="center" vertical="center" wrapText="1"/>
    </xf>
    <xf numFmtId="0" fontId="12" fillId="6" borderId="80" xfId="0" applyFont="1" applyFill="1" applyBorder="1" applyAlignment="1" applyProtection="1">
      <alignment vertical="center" wrapText="1"/>
      <protection locked="0"/>
    </xf>
    <xf numFmtId="0" fontId="3" fillId="6" borderId="51" xfId="0" applyFont="1" applyFill="1" applyBorder="1" applyAlignment="1" applyProtection="1">
      <alignment horizontal="center" vertical="center" wrapText="1"/>
      <protection locked="0"/>
    </xf>
    <xf numFmtId="0" fontId="0" fillId="6" borderId="51" xfId="0" applyFill="1" applyBorder="1" applyAlignment="1" applyProtection="1">
      <alignment horizontal="center" vertical="center" wrapText="1"/>
      <protection locked="0"/>
    </xf>
    <xf numFmtId="0" fontId="4" fillId="6" borderId="51" xfId="0" applyFont="1" applyFill="1" applyBorder="1" applyAlignment="1">
      <alignment horizontal="left" vertical="center" wrapText="1"/>
    </xf>
    <xf numFmtId="0" fontId="0" fillId="6" borderId="51" xfId="0" applyFill="1" applyBorder="1" applyAlignment="1">
      <alignment horizontal="center" vertical="center" wrapText="1"/>
    </xf>
    <xf numFmtId="0" fontId="10" fillId="6" borderId="51" xfId="0" applyFont="1" applyFill="1" applyBorder="1" applyAlignment="1" applyProtection="1">
      <alignment horizontal="center" vertical="center" wrapText="1"/>
      <protection locked="0"/>
    </xf>
    <xf numFmtId="0" fontId="0" fillId="6" borderId="51" xfId="0" applyFill="1" applyBorder="1" applyAlignment="1">
      <alignment horizontal="left" vertical="center" wrapText="1"/>
    </xf>
    <xf numFmtId="0" fontId="1" fillId="6" borderId="51" xfId="0" applyFont="1" applyFill="1" applyBorder="1" applyAlignment="1" applyProtection="1">
      <alignment horizontal="center" vertical="center" wrapText="1"/>
      <protection locked="0"/>
    </xf>
    <xf numFmtId="0" fontId="10" fillId="6" borderId="51" xfId="0" applyFont="1" applyFill="1" applyBorder="1" applyAlignment="1">
      <alignment horizontal="left" vertical="center" wrapText="1"/>
    </xf>
    <xf numFmtId="0" fontId="3" fillId="6" borderId="51" xfId="0" applyFont="1" applyFill="1" applyBorder="1" applyAlignment="1">
      <alignment horizontal="left" vertical="center" wrapText="1"/>
    </xf>
    <xf numFmtId="0" fontId="4" fillId="6" borderId="73" xfId="0" applyFont="1" applyFill="1" applyBorder="1" applyAlignment="1">
      <alignment horizontal="left" vertical="center" wrapText="1"/>
    </xf>
    <xf numFmtId="0" fontId="0" fillId="6" borderId="73" xfId="0" applyFill="1" applyBorder="1" applyAlignment="1">
      <alignment horizontal="left" vertical="center" wrapText="1"/>
    </xf>
    <xf numFmtId="0" fontId="10" fillId="6" borderId="73" xfId="0" applyFont="1" applyFill="1" applyBorder="1" applyAlignment="1">
      <alignment horizontal="left" vertical="center" wrapText="1"/>
    </xf>
    <xf numFmtId="0" fontId="3" fillId="6" borderId="73" xfId="0" applyFont="1" applyFill="1" applyBorder="1" applyAlignment="1">
      <alignment horizontal="left" vertical="center" wrapText="1"/>
    </xf>
    <xf numFmtId="0" fontId="0" fillId="6" borderId="79" xfId="0" applyFill="1" applyBorder="1" applyAlignment="1" applyProtection="1">
      <alignment horizontal="center" vertical="center" wrapText="1"/>
      <protection locked="0"/>
    </xf>
    <xf numFmtId="0" fontId="0" fillId="6" borderId="79" xfId="0" applyFill="1" applyBorder="1" applyAlignment="1">
      <alignment horizontal="center" vertical="center" wrapText="1"/>
    </xf>
    <xf numFmtId="0" fontId="0" fillId="6" borderId="58" xfId="0" applyFill="1" applyBorder="1" applyAlignment="1" applyProtection="1">
      <alignment horizontal="center" vertical="center" wrapText="1"/>
      <protection locked="0"/>
    </xf>
    <xf numFmtId="0" fontId="4" fillId="6" borderId="58" xfId="0" applyFont="1" applyFill="1" applyBorder="1" applyAlignment="1">
      <alignment horizontal="left" vertical="center" wrapText="1"/>
    </xf>
    <xf numFmtId="0" fontId="4" fillId="6" borderId="72" xfId="0" applyFont="1" applyFill="1" applyBorder="1" applyAlignment="1">
      <alignment horizontal="left" vertical="center" wrapText="1"/>
    </xf>
    <xf numFmtId="0" fontId="0" fillId="6" borderId="52" xfId="0" applyFill="1" applyBorder="1" applyAlignment="1" applyProtection="1">
      <alignment horizontal="center" vertical="center" wrapText="1"/>
      <protection locked="0"/>
    </xf>
    <xf numFmtId="0" fontId="0" fillId="6" borderId="52" xfId="0" applyFill="1" applyBorder="1" applyAlignment="1">
      <alignment horizontal="center" vertical="center" wrapText="1"/>
    </xf>
    <xf numFmtId="0" fontId="4" fillId="6" borderId="63" xfId="0" applyFont="1" applyFill="1" applyBorder="1" applyAlignment="1" applyProtection="1">
      <alignment horizontal="left" vertical="center" wrapText="1"/>
      <protection locked="0"/>
    </xf>
    <xf numFmtId="0" fontId="0" fillId="6" borderId="63" xfId="0" applyFill="1" applyBorder="1" applyAlignment="1" applyProtection="1">
      <alignment horizontal="left" vertical="center" wrapText="1"/>
      <protection locked="0"/>
    </xf>
    <xf numFmtId="0" fontId="46" fillId="6" borderId="63" xfId="0" applyFont="1" applyFill="1" applyBorder="1" applyAlignment="1" applyProtection="1">
      <alignment horizontal="left" vertical="center" wrapText="1"/>
      <protection locked="0"/>
    </xf>
    <xf numFmtId="0" fontId="46" fillId="6" borderId="64" xfId="0" applyFont="1" applyFill="1" applyBorder="1" applyAlignment="1" applyProtection="1">
      <alignment horizontal="left" vertical="center" wrapText="1"/>
      <protection locked="0"/>
    </xf>
    <xf numFmtId="0" fontId="4" fillId="6" borderId="66" xfId="0" applyFont="1" applyFill="1" applyBorder="1" applyAlignment="1" applyProtection="1">
      <alignment horizontal="left" vertical="center" wrapText="1"/>
      <protection locked="0"/>
    </xf>
    <xf numFmtId="0" fontId="4" fillId="6" borderId="65" xfId="0" applyFont="1" applyFill="1" applyBorder="1" applyAlignment="1" applyProtection="1">
      <alignment horizontal="left" vertical="center" wrapText="1"/>
      <protection locked="0"/>
    </xf>
    <xf numFmtId="0" fontId="46" fillId="6" borderId="78" xfId="0" applyFont="1" applyFill="1" applyBorder="1" applyAlignment="1" applyProtection="1">
      <alignment horizontal="left" vertical="center" wrapText="1"/>
      <protection locked="0"/>
    </xf>
    <xf numFmtId="0" fontId="0" fillId="6" borderId="73" xfId="0" applyFill="1" applyBorder="1" applyAlignment="1" applyProtection="1">
      <alignment vertical="center" wrapText="1"/>
      <protection locked="0"/>
    </xf>
    <xf numFmtId="0" fontId="0" fillId="6" borderId="74" xfId="0" applyFill="1" applyBorder="1" applyAlignment="1" applyProtection="1">
      <alignment vertical="center" wrapText="1"/>
      <protection locked="0"/>
    </xf>
    <xf numFmtId="0" fontId="0" fillId="6" borderId="80" xfId="0" applyFill="1" applyBorder="1" applyAlignment="1" applyProtection="1">
      <alignment vertical="center" wrapText="1"/>
      <protection locked="0"/>
    </xf>
    <xf numFmtId="0" fontId="4" fillId="6" borderId="51" xfId="0" applyFont="1" applyFill="1" applyBorder="1" applyAlignment="1" applyProtection="1">
      <alignment horizontal="center" vertical="center" wrapText="1"/>
      <protection locked="0"/>
    </xf>
    <xf numFmtId="0" fontId="4" fillId="6" borderId="58" xfId="0" applyFont="1" applyFill="1" applyBorder="1" applyAlignment="1" applyProtection="1">
      <alignment horizontal="center" vertical="center" wrapText="1"/>
      <protection locked="0"/>
    </xf>
    <xf numFmtId="0" fontId="3" fillId="33" borderId="87" xfId="0" applyFont="1" applyFill="1" applyBorder="1" applyAlignment="1">
      <alignment horizontal="center" vertical="center" wrapText="1"/>
    </xf>
    <xf numFmtId="0" fontId="3" fillId="25" borderId="87" xfId="0" applyFont="1" applyFill="1" applyBorder="1" applyAlignment="1">
      <alignment horizontal="center" vertical="center" wrapText="1"/>
    </xf>
    <xf numFmtId="0" fontId="10" fillId="33" borderId="87" xfId="0" applyFont="1" applyFill="1" applyBorder="1" applyAlignment="1">
      <alignment horizontal="center" vertical="center" wrapText="1"/>
    </xf>
    <xf numFmtId="0" fontId="3" fillId="33" borderId="96" xfId="0" applyFont="1" applyFill="1" applyBorder="1" applyAlignment="1">
      <alignment horizontal="center" vertical="center" wrapText="1"/>
    </xf>
    <xf numFmtId="0" fontId="3" fillId="33" borderId="97" xfId="0" applyFont="1" applyFill="1" applyBorder="1" applyAlignment="1">
      <alignment horizontal="center" vertical="center" wrapText="1"/>
    </xf>
    <xf numFmtId="0" fontId="0" fillId="6" borderId="104" xfId="0" applyFill="1" applyBorder="1" applyAlignment="1" applyProtection="1">
      <alignment horizontal="center" vertical="center" wrapText="1"/>
      <protection locked="0"/>
    </xf>
    <xf numFmtId="0" fontId="0" fillId="6" borderId="104" xfId="0" applyFill="1" applyBorder="1" applyAlignment="1">
      <alignment horizontal="center" vertical="center" wrapText="1"/>
    </xf>
    <xf numFmtId="0" fontId="0" fillId="6" borderId="105" xfId="0" applyFill="1" applyBorder="1" applyAlignment="1" applyProtection="1">
      <alignment vertical="center" wrapText="1"/>
      <protection locked="0"/>
    </xf>
    <xf numFmtId="0" fontId="0" fillId="6" borderId="106" xfId="0" applyFill="1" applyBorder="1" applyAlignment="1" applyProtection="1">
      <alignment horizontal="center" vertical="center" wrapText="1"/>
      <protection locked="0"/>
    </xf>
    <xf numFmtId="0" fontId="0" fillId="6" borderId="106" xfId="0" applyFill="1" applyBorder="1" applyAlignment="1">
      <alignment horizontal="center" vertical="center" wrapText="1"/>
    </xf>
    <xf numFmtId="0" fontId="0" fillId="6" borderId="107" xfId="0" applyFill="1" applyBorder="1" applyAlignment="1" applyProtection="1">
      <alignment vertical="center" wrapText="1"/>
      <protection locked="0"/>
    </xf>
    <xf numFmtId="0" fontId="49" fillId="36" borderId="21" xfId="0" applyFont="1" applyFill="1" applyBorder="1" applyAlignment="1">
      <alignment horizontal="center"/>
    </xf>
    <xf numFmtId="0" fontId="49" fillId="36" borderId="21" xfId="3" applyFont="1" applyFill="1" applyBorder="1" applyAlignment="1">
      <alignment horizontal="center" wrapText="1"/>
    </xf>
    <xf numFmtId="0" fontId="12" fillId="31" borderId="21" xfId="0" applyFont="1" applyFill="1" applyBorder="1" applyAlignment="1">
      <alignment horizontal="center" vertical="center"/>
    </xf>
    <xf numFmtId="0" fontId="12" fillId="31" borderId="21" xfId="0" applyFont="1" applyFill="1" applyBorder="1" applyAlignment="1">
      <alignment vertical="center"/>
    </xf>
    <xf numFmtId="0" fontId="12" fillId="31" borderId="21" xfId="2" applyFont="1" applyFill="1" applyBorder="1" applyAlignment="1">
      <alignment vertical="center" wrapText="1"/>
    </xf>
    <xf numFmtId="0" fontId="12" fillId="32" borderId="21" xfId="0" applyFont="1" applyFill="1" applyBorder="1" applyAlignment="1">
      <alignment horizontal="center" vertical="center"/>
    </xf>
    <xf numFmtId="0" fontId="12" fillId="32" borderId="21" xfId="3" applyFont="1" applyFill="1" applyBorder="1" applyAlignment="1">
      <alignment vertical="center" wrapText="1"/>
    </xf>
    <xf numFmtId="0" fontId="8" fillId="32" borderId="21" xfId="0" applyFont="1" applyFill="1" applyBorder="1" applyAlignment="1">
      <alignment horizontal="center" vertical="center"/>
    </xf>
    <xf numFmtId="0" fontId="12" fillId="30" borderId="21" xfId="0" applyFont="1" applyFill="1" applyBorder="1" applyAlignment="1">
      <alignment horizontal="center" vertical="center"/>
    </xf>
    <xf numFmtId="0" fontId="12" fillId="30" borderId="21" xfId="1" applyFont="1" applyFill="1" applyBorder="1" applyAlignment="1">
      <alignment vertical="center" wrapText="1"/>
    </xf>
    <xf numFmtId="0" fontId="49" fillId="25" borderId="35" xfId="0" applyFont="1" applyFill="1" applyBorder="1" applyAlignment="1">
      <alignment horizontal="center" vertical="center" wrapText="1"/>
    </xf>
    <xf numFmtId="0" fontId="49" fillId="36" borderId="35" xfId="0" applyFont="1" applyFill="1" applyBorder="1" applyAlignment="1">
      <alignment horizontal="center" vertical="center" wrapText="1"/>
    </xf>
    <xf numFmtId="0" fontId="49" fillId="36" borderId="36" xfId="0" applyFont="1" applyFill="1" applyBorder="1" applyAlignment="1">
      <alignment horizontal="center" vertical="center" wrapText="1"/>
    </xf>
    <xf numFmtId="0" fontId="51" fillId="36" borderId="27" xfId="0" applyFont="1" applyFill="1" applyBorder="1" applyAlignment="1">
      <alignment vertical="center"/>
    </xf>
    <xf numFmtId="0" fontId="0" fillId="0" borderId="27" xfId="0" applyBorder="1" applyAlignment="1">
      <alignment horizontal="center" vertical="center"/>
    </xf>
    <xf numFmtId="0" fontId="51" fillId="36" borderId="21" xfId="0" applyFont="1" applyFill="1" applyBorder="1" applyAlignment="1">
      <alignment vertical="center"/>
    </xf>
    <xf numFmtId="0" fontId="0" fillId="0" borderId="21" xfId="0" applyBorder="1" applyAlignment="1">
      <alignment horizontal="center" vertical="center"/>
    </xf>
    <xf numFmtId="0" fontId="51" fillId="36" borderId="29" xfId="0" applyFont="1" applyFill="1" applyBorder="1" applyAlignment="1">
      <alignment vertical="center"/>
    </xf>
    <xf numFmtId="0" fontId="0" fillId="0" borderId="29" xfId="0" applyBorder="1" applyAlignment="1">
      <alignment horizontal="center" vertical="center"/>
    </xf>
    <xf numFmtId="0" fontId="51" fillId="36" borderId="25" xfId="0" applyFont="1" applyFill="1" applyBorder="1" applyAlignment="1">
      <alignment vertical="center"/>
    </xf>
    <xf numFmtId="0" fontId="0" fillId="0" borderId="25" xfId="0" applyBorder="1" applyAlignment="1">
      <alignment horizontal="center" vertical="center"/>
    </xf>
    <xf numFmtId="0" fontId="51" fillId="36" borderId="85" xfId="0" applyFont="1" applyFill="1" applyBorder="1" applyAlignment="1">
      <alignment vertical="center"/>
    </xf>
    <xf numFmtId="0" fontId="0" fillId="0" borderId="85" xfId="0" applyBorder="1" applyAlignment="1">
      <alignment horizontal="center" vertical="center"/>
    </xf>
    <xf numFmtId="9" fontId="0" fillId="31" borderId="27" xfId="4" applyFont="1" applyFill="1" applyBorder="1" applyAlignment="1">
      <alignment horizontal="center" vertical="center"/>
    </xf>
    <xf numFmtId="9" fontId="0" fillId="31" borderId="21" xfId="4" applyFont="1" applyFill="1" applyBorder="1" applyAlignment="1">
      <alignment horizontal="center" vertical="center"/>
    </xf>
    <xf numFmtId="9" fontId="0" fillId="31" borderId="29" xfId="4" applyFont="1" applyFill="1" applyBorder="1" applyAlignment="1">
      <alignment horizontal="center" vertical="center"/>
    </xf>
    <xf numFmtId="9" fontId="0" fillId="31" borderId="25" xfId="4" applyFont="1" applyFill="1" applyBorder="1" applyAlignment="1">
      <alignment horizontal="center" vertical="center"/>
    </xf>
    <xf numFmtId="9" fontId="0" fillId="31" borderId="85" xfId="4" applyFont="1" applyFill="1" applyBorder="1" applyAlignment="1">
      <alignment horizontal="center" vertical="center"/>
    </xf>
    <xf numFmtId="9" fontId="0" fillId="32" borderId="27" xfId="0" applyNumberFormat="1" applyFill="1" applyBorder="1" applyAlignment="1">
      <alignment horizontal="center" vertical="center"/>
    </xf>
    <xf numFmtId="9" fontId="0" fillId="32" borderId="21" xfId="0" applyNumberFormat="1" applyFill="1" applyBorder="1" applyAlignment="1">
      <alignment horizontal="center" vertical="center"/>
    </xf>
    <xf numFmtId="9" fontId="0" fillId="32" borderId="29" xfId="0" applyNumberFormat="1" applyFill="1" applyBorder="1" applyAlignment="1">
      <alignment horizontal="center" vertical="center"/>
    </xf>
    <xf numFmtId="9" fontId="0" fillId="32" borderId="25" xfId="0" applyNumberFormat="1" applyFill="1" applyBorder="1" applyAlignment="1">
      <alignment horizontal="center" vertical="center"/>
    </xf>
    <xf numFmtId="9" fontId="0" fillId="32" borderId="85" xfId="0" applyNumberFormat="1" applyFill="1" applyBorder="1" applyAlignment="1">
      <alignment horizontal="center" vertical="center"/>
    </xf>
    <xf numFmtId="9" fontId="0" fillId="30" borderId="28" xfId="4" applyFont="1" applyFill="1" applyBorder="1" applyAlignment="1">
      <alignment horizontal="center" vertical="center"/>
    </xf>
    <xf numFmtId="9" fontId="0" fillId="30" borderId="23" xfId="4" applyFont="1" applyFill="1" applyBorder="1" applyAlignment="1">
      <alignment horizontal="center" vertical="center"/>
    </xf>
    <xf numFmtId="9" fontId="0" fillId="30" borderId="30" xfId="4" applyFont="1" applyFill="1" applyBorder="1" applyAlignment="1">
      <alignment horizontal="center" vertical="center"/>
    </xf>
    <xf numFmtId="9" fontId="0" fillId="30" borderId="26" xfId="4" applyFont="1" applyFill="1" applyBorder="1" applyAlignment="1">
      <alignment horizontal="center" vertical="center"/>
    </xf>
    <xf numFmtId="9" fontId="0" fillId="30" borderId="110" xfId="4" applyFont="1" applyFill="1" applyBorder="1" applyAlignment="1">
      <alignment horizontal="center" vertical="center"/>
    </xf>
    <xf numFmtId="0" fontId="4" fillId="6" borderId="58" xfId="0" applyFont="1" applyFill="1" applyBorder="1" applyAlignment="1">
      <alignment horizontal="center" vertical="center" wrapText="1"/>
    </xf>
    <xf numFmtId="0" fontId="15" fillId="6" borderId="51" xfId="0" applyFont="1" applyFill="1" applyBorder="1" applyAlignment="1" applyProtection="1">
      <alignment horizontal="center" vertical="center" wrapText="1"/>
      <protection locked="0"/>
    </xf>
    <xf numFmtId="0" fontId="0" fillId="31" borderId="21" xfId="0" applyFill="1" applyBorder="1" applyAlignment="1">
      <alignment vertical="center"/>
    </xf>
    <xf numFmtId="0" fontId="0" fillId="32" borderId="21" xfId="0" applyFill="1" applyBorder="1" applyAlignment="1">
      <alignment vertical="center"/>
    </xf>
    <xf numFmtId="16" fontId="0" fillId="0" borderId="21" xfId="0" applyNumberFormat="1" applyBorder="1" applyAlignment="1">
      <alignment horizontal="center" vertical="center"/>
    </xf>
    <xf numFmtId="0" fontId="0" fillId="30" borderId="21" xfId="0" applyFill="1" applyBorder="1" applyAlignment="1">
      <alignment vertical="center"/>
    </xf>
    <xf numFmtId="0" fontId="4" fillId="6" borderId="115" xfId="0" applyFont="1" applyFill="1" applyBorder="1" applyAlignment="1">
      <alignment horizontal="center" vertical="center" wrapText="1"/>
    </xf>
    <xf numFmtId="0" fontId="15" fillId="32" borderId="45" xfId="0" applyFont="1" applyFill="1" applyBorder="1" applyAlignment="1">
      <alignment horizontal="center" vertical="center" wrapText="1"/>
    </xf>
    <xf numFmtId="0" fontId="3" fillId="6" borderId="0" xfId="0" applyFont="1" applyFill="1" applyAlignment="1">
      <alignment horizontal="center" vertical="center"/>
    </xf>
    <xf numFmtId="0" fontId="14" fillId="6" borderId="0" xfId="0" applyFont="1" applyFill="1" applyAlignment="1">
      <alignment vertical="center"/>
    </xf>
    <xf numFmtId="0" fontId="0" fillId="0" borderId="0" xfId="0" applyAlignment="1">
      <alignment vertical="center"/>
    </xf>
    <xf numFmtId="0" fontId="4" fillId="6" borderId="52" xfId="0" applyFont="1" applyFill="1" applyBorder="1" applyAlignment="1">
      <alignment horizontal="center" vertical="center" wrapText="1"/>
    </xf>
    <xf numFmtId="0" fontId="0" fillId="6" borderId="119" xfId="0" applyFill="1" applyBorder="1" applyAlignment="1" applyProtection="1">
      <alignment horizontal="center" vertical="center" wrapText="1"/>
      <protection locked="0"/>
    </xf>
    <xf numFmtId="0" fontId="0" fillId="6" borderId="119" xfId="0" applyFill="1" applyBorder="1" applyAlignment="1">
      <alignment horizontal="center" vertical="center" wrapText="1"/>
    </xf>
    <xf numFmtId="0" fontId="0" fillId="6" borderId="120" xfId="0" applyFill="1" applyBorder="1" applyAlignment="1" applyProtection="1">
      <alignment vertical="center" wrapText="1"/>
      <protection locked="0"/>
    </xf>
    <xf numFmtId="0" fontId="4" fillId="6" borderId="121" xfId="0" applyFont="1" applyFill="1" applyBorder="1" applyAlignment="1">
      <alignment horizontal="center" vertical="center" wrapText="1"/>
    </xf>
    <xf numFmtId="0" fontId="20" fillId="6" borderId="79" xfId="0" applyFont="1" applyFill="1" applyBorder="1" applyAlignment="1">
      <alignment horizontal="center" vertical="center" wrapText="1"/>
    </xf>
    <xf numFmtId="0" fontId="0" fillId="6" borderId="125" xfId="0" applyFill="1" applyBorder="1" applyAlignment="1" applyProtection="1">
      <alignment horizontal="left" vertical="center" wrapText="1"/>
      <protection locked="0"/>
    </xf>
    <xf numFmtId="0" fontId="12" fillId="6" borderId="85" xfId="0" applyFont="1" applyFill="1" applyBorder="1" applyAlignment="1" applyProtection="1">
      <alignment horizontal="center" vertical="center" wrapText="1"/>
      <protection locked="0"/>
    </xf>
    <xf numFmtId="0" fontId="8" fillId="6" borderId="85" xfId="0" applyFont="1" applyFill="1" applyBorder="1" applyAlignment="1" applyProtection="1">
      <alignment horizontal="center" vertical="center" wrapText="1"/>
      <protection locked="0"/>
    </xf>
    <xf numFmtId="0" fontId="9" fillId="6" borderId="85" xfId="0" applyFont="1" applyFill="1" applyBorder="1" applyAlignment="1" applyProtection="1">
      <alignment horizontal="center" vertical="center" wrapText="1"/>
      <protection locked="0"/>
    </xf>
    <xf numFmtId="0" fontId="0" fillId="6" borderId="85" xfId="0" applyFill="1" applyBorder="1" applyAlignment="1" applyProtection="1">
      <alignment horizontal="center" vertical="center" wrapText="1"/>
      <protection locked="0"/>
    </xf>
    <xf numFmtId="0" fontId="0" fillId="6" borderId="85" xfId="0" applyFill="1" applyBorder="1" applyAlignment="1">
      <alignment horizontal="center" vertical="center" wrapText="1"/>
    </xf>
    <xf numFmtId="0" fontId="0" fillId="0" borderId="110" xfId="0" applyBorder="1" applyAlignment="1" applyProtection="1">
      <alignment wrapText="1"/>
      <protection locked="0"/>
    </xf>
    <xf numFmtId="0" fontId="0" fillId="6" borderId="0" xfId="0" applyFill="1" applyAlignment="1">
      <alignment horizontal="right" vertical="center"/>
    </xf>
    <xf numFmtId="0" fontId="0" fillId="6" borderId="24" xfId="0" applyFill="1" applyBorder="1" applyAlignment="1">
      <alignment horizontal="center" vertical="center" wrapText="1"/>
    </xf>
    <xf numFmtId="0" fontId="48" fillId="0" borderId="24" xfId="3" applyFont="1" applyFill="1" applyBorder="1" applyAlignment="1">
      <alignment vertical="center" wrapText="1"/>
    </xf>
    <xf numFmtId="0" fontId="0" fillId="0" borderId="41" xfId="0" applyBorder="1"/>
    <xf numFmtId="0" fontId="0" fillId="0" borderId="0" xfId="0" applyAlignment="1">
      <alignment horizontal="center" wrapText="1"/>
    </xf>
    <xf numFmtId="0" fontId="24" fillId="35" borderId="21" xfId="0" applyFont="1" applyFill="1" applyBorder="1" applyAlignment="1">
      <alignment horizontal="center" vertical="center" wrapText="1"/>
    </xf>
    <xf numFmtId="0" fontId="56" fillId="35" borderId="21" xfId="0" applyFont="1" applyFill="1" applyBorder="1" applyAlignment="1">
      <alignment horizontal="center" vertical="center" wrapText="1"/>
    </xf>
    <xf numFmtId="0" fontId="56" fillId="35" borderId="21" xfId="2" applyFont="1" applyFill="1" applyBorder="1" applyAlignment="1">
      <alignment horizontal="center" vertical="center" wrapText="1"/>
    </xf>
    <xf numFmtId="14" fontId="56" fillId="35" borderId="21" xfId="0" applyNumberFormat="1" applyFont="1" applyFill="1" applyBorder="1" applyAlignment="1">
      <alignment horizontal="center" vertical="center" wrapText="1"/>
    </xf>
    <xf numFmtId="0" fontId="56" fillId="35" borderId="33" xfId="0" applyFont="1" applyFill="1" applyBorder="1" applyAlignment="1">
      <alignment horizontal="center" vertical="center" wrapText="1"/>
    </xf>
    <xf numFmtId="0" fontId="21" fillId="35" borderId="21" xfId="0" applyFont="1" applyFill="1" applyBorder="1" applyAlignment="1">
      <alignment horizontal="center" vertical="center" wrapText="1"/>
    </xf>
    <xf numFmtId="0" fontId="21" fillId="35" borderId="33"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21" fillId="29" borderId="21" xfId="0" applyFont="1" applyFill="1" applyBorder="1" applyAlignment="1">
      <alignment horizontal="center" vertical="center" wrapText="1"/>
    </xf>
    <xf numFmtId="0" fontId="21" fillId="29" borderId="33" xfId="0" applyFont="1" applyFill="1" applyBorder="1" applyAlignment="1">
      <alignment horizontal="center" vertical="center" wrapText="1"/>
    </xf>
    <xf numFmtId="0" fontId="24" fillId="26" borderId="21" xfId="0" applyFont="1" applyFill="1" applyBorder="1" applyAlignment="1">
      <alignment horizontal="center" vertical="center" wrapText="1"/>
    </xf>
    <xf numFmtId="0" fontId="21" fillId="26" borderId="21" xfId="0" applyFont="1" applyFill="1" applyBorder="1" applyAlignment="1">
      <alignment horizontal="center" vertical="center" wrapText="1"/>
    </xf>
    <xf numFmtId="0" fontId="21" fillId="26" borderId="33" xfId="0" applyFont="1" applyFill="1" applyBorder="1" applyAlignment="1">
      <alignment horizontal="center" vertical="center" wrapText="1"/>
    </xf>
    <xf numFmtId="0" fontId="24" fillId="26" borderId="29" xfId="0" applyFont="1" applyFill="1" applyBorder="1" applyAlignment="1">
      <alignment horizontal="center" vertical="center" wrapText="1"/>
    </xf>
    <xf numFmtId="0" fontId="21" fillId="26" borderId="29" xfId="0" applyFont="1" applyFill="1" applyBorder="1" applyAlignment="1">
      <alignment horizontal="center" vertical="center" wrapText="1"/>
    </xf>
    <xf numFmtId="0" fontId="21" fillId="26" borderId="34" xfId="0" applyFont="1" applyFill="1" applyBorder="1" applyAlignment="1">
      <alignment horizontal="center" vertical="center" wrapText="1"/>
    </xf>
    <xf numFmtId="0" fontId="8" fillId="23" borderId="42" xfId="0" applyFont="1" applyFill="1" applyBorder="1" applyAlignment="1">
      <alignment horizontal="center" vertical="center" wrapText="1"/>
    </xf>
    <xf numFmtId="0" fontId="51" fillId="36" borderId="46" xfId="0" applyFont="1" applyFill="1" applyBorder="1" applyAlignment="1">
      <alignment vertical="center" wrapText="1"/>
    </xf>
    <xf numFmtId="0" fontId="49" fillId="36" borderId="46" xfId="0" applyFont="1" applyFill="1" applyBorder="1" applyAlignment="1">
      <alignment horizontal="center" vertical="center" wrapText="1"/>
    </xf>
    <xf numFmtId="0" fontId="51" fillId="36" borderId="46" xfId="0" applyFont="1" applyFill="1" applyBorder="1" applyAlignment="1">
      <alignment horizontal="center" vertical="center" wrapText="1"/>
    </xf>
    <xf numFmtId="0" fontId="53" fillId="36" borderId="46" xfId="0" applyFont="1" applyFill="1" applyBorder="1" applyAlignment="1">
      <alignment horizontal="center" vertical="center" wrapText="1"/>
    </xf>
    <xf numFmtId="0" fontId="49" fillId="36" borderId="25" xfId="0" applyFont="1" applyFill="1" applyBorder="1" applyAlignment="1">
      <alignment horizontal="center" vertical="center" wrapText="1"/>
    </xf>
    <xf numFmtId="0" fontId="53" fillId="36" borderId="26" xfId="0" applyFont="1" applyFill="1" applyBorder="1" applyAlignment="1">
      <alignment horizontal="center" vertical="center" wrapText="1"/>
    </xf>
    <xf numFmtId="0" fontId="49" fillId="36" borderId="24" xfId="0" applyFont="1" applyFill="1" applyBorder="1" applyAlignment="1">
      <alignment horizontal="center" wrapText="1"/>
    </xf>
    <xf numFmtId="0" fontId="50" fillId="36" borderId="24" xfId="0" applyFont="1" applyFill="1" applyBorder="1" applyAlignment="1">
      <alignment horizontal="center" wrapText="1"/>
    </xf>
    <xf numFmtId="0" fontId="52" fillId="36" borderId="50" xfId="0" applyFont="1" applyFill="1" applyBorder="1" applyAlignment="1">
      <alignment vertical="center" wrapText="1"/>
    </xf>
    <xf numFmtId="0" fontId="49" fillId="36" borderId="94" xfId="0" applyFont="1" applyFill="1" applyBorder="1" applyAlignment="1">
      <alignment vertical="center" wrapText="1"/>
    </xf>
    <xf numFmtId="0" fontId="52" fillId="36" borderId="132" xfId="0" applyFont="1" applyFill="1" applyBorder="1" applyAlignment="1">
      <alignment horizontal="center" vertical="center" wrapText="1"/>
    </xf>
    <xf numFmtId="0" fontId="49" fillId="36" borderId="132" xfId="0" applyFont="1" applyFill="1" applyBorder="1" applyAlignment="1">
      <alignment horizontal="center" vertical="center" wrapText="1"/>
    </xf>
    <xf numFmtId="0" fontId="49" fillId="36" borderId="132" xfId="0" applyFont="1" applyFill="1" applyBorder="1" applyAlignment="1">
      <alignment vertical="center" wrapText="1"/>
    </xf>
    <xf numFmtId="0" fontId="49" fillId="36" borderId="95" xfId="0" applyFont="1" applyFill="1" applyBorder="1" applyAlignment="1">
      <alignment horizontal="left" vertical="center" wrapText="1"/>
    </xf>
    <xf numFmtId="0" fontId="49" fillId="36" borderId="82" xfId="0" applyFont="1" applyFill="1" applyBorder="1" applyAlignment="1">
      <alignment horizontal="center" vertical="center" wrapText="1"/>
    </xf>
    <xf numFmtId="0" fontId="51" fillId="36" borderId="133" xfId="0" applyFont="1" applyFill="1" applyBorder="1" applyAlignment="1">
      <alignment vertical="center" wrapText="1"/>
    </xf>
    <xf numFmtId="0" fontId="51" fillId="36" borderId="48" xfId="0" applyFont="1" applyFill="1" applyBorder="1" applyAlignment="1">
      <alignment vertical="center" wrapText="1"/>
    </xf>
    <xf numFmtId="0" fontId="48" fillId="21" borderId="27" xfId="3" applyFont="1" applyFill="1" applyBorder="1" applyAlignment="1">
      <alignment horizontal="center" vertical="center" wrapText="1"/>
    </xf>
    <xf numFmtId="0" fontId="48" fillId="21" borderId="21" xfId="3" applyFont="1" applyFill="1" applyBorder="1" applyAlignment="1">
      <alignment horizontal="center" vertical="center" wrapText="1"/>
    </xf>
    <xf numFmtId="0" fontId="48" fillId="21" borderId="29" xfId="3" applyFont="1" applyFill="1" applyBorder="1" applyAlignment="1">
      <alignment horizontal="center" vertical="center" wrapText="1"/>
    </xf>
    <xf numFmtId="0" fontId="48" fillId="21" borderId="25" xfId="3" applyFont="1" applyFill="1" applyBorder="1" applyAlignment="1">
      <alignment horizontal="center" vertical="center" wrapText="1"/>
    </xf>
    <xf numFmtId="0" fontId="48" fillId="21" borderId="85" xfId="3" applyFont="1" applyFill="1" applyBorder="1" applyAlignment="1">
      <alignment horizontal="center" vertical="center" wrapText="1"/>
    </xf>
    <xf numFmtId="0" fontId="28" fillId="37" borderId="61" xfId="0" applyFont="1" applyFill="1" applyBorder="1" applyAlignment="1">
      <alignment horizontal="center" wrapText="1"/>
    </xf>
    <xf numFmtId="0" fontId="28" fillId="37" borderId="27" xfId="0" applyFont="1" applyFill="1" applyBorder="1" applyAlignment="1">
      <alignment horizontal="center" vertical="center"/>
    </xf>
    <xf numFmtId="0" fontId="28" fillId="37" borderId="27" xfId="0" applyFont="1" applyFill="1" applyBorder="1" applyAlignment="1">
      <alignment horizontal="center" vertical="center" wrapText="1"/>
    </xf>
    <xf numFmtId="0" fontId="28" fillId="37" borderId="32" xfId="0" applyFont="1" applyFill="1" applyBorder="1" applyAlignment="1">
      <alignment horizontal="center" vertical="center" wrapText="1"/>
    </xf>
    <xf numFmtId="0" fontId="2" fillId="0" borderId="0" xfId="0" applyFont="1" applyAlignment="1">
      <alignment horizontal="center" wrapText="1"/>
    </xf>
    <xf numFmtId="0" fontId="1" fillId="0" borderId="0" xfId="0" applyFont="1" applyAlignment="1">
      <alignment horizontal="center" wrapText="1"/>
    </xf>
    <xf numFmtId="0" fontId="0" fillId="0" borderId="0" xfId="0" applyAlignment="1">
      <alignment horizontal="left" vertical="center" wrapText="1"/>
    </xf>
    <xf numFmtId="0" fontId="49" fillId="0" borderId="0" xfId="0" applyFont="1" applyAlignment="1">
      <alignment wrapText="1"/>
    </xf>
    <xf numFmtId="0" fontId="2" fillId="0" borderId="0" xfId="0" applyFont="1" applyAlignment="1">
      <alignment vertical="center" wrapText="1"/>
    </xf>
    <xf numFmtId="0" fontId="1" fillId="0" borderId="0" xfId="0" applyFont="1" applyAlignment="1">
      <alignment horizontal="center" vertical="center" wrapText="1"/>
    </xf>
    <xf numFmtId="0" fontId="53" fillId="36" borderId="70" xfId="0" applyFont="1" applyFill="1" applyBorder="1" applyAlignment="1">
      <alignment horizontal="center" vertical="center" wrapText="1"/>
    </xf>
    <xf numFmtId="0" fontId="51" fillId="0" borderId="0" xfId="0" applyFont="1" applyAlignment="1">
      <alignment wrapText="1"/>
    </xf>
    <xf numFmtId="0" fontId="2" fillId="0" borderId="0" xfId="0" applyFont="1" applyAlignment="1">
      <alignment wrapText="1"/>
    </xf>
    <xf numFmtId="0" fontId="49" fillId="36" borderId="0" xfId="0" applyFont="1" applyFill="1" applyAlignment="1">
      <alignment horizontal="center"/>
    </xf>
    <xf numFmtId="0" fontId="53" fillId="36" borderId="25" xfId="0" applyFont="1" applyFill="1" applyBorder="1" applyAlignment="1">
      <alignment horizontal="center" vertical="center" wrapText="1"/>
    </xf>
    <xf numFmtId="0" fontId="4" fillId="6" borderId="51" xfId="0" applyFont="1" applyFill="1" applyBorder="1" applyAlignment="1">
      <alignment horizontal="center" vertical="center" wrapText="1"/>
    </xf>
    <xf numFmtId="0" fontId="4" fillId="6" borderId="103" xfId="0" applyFont="1" applyFill="1" applyBorder="1" applyAlignment="1">
      <alignment horizontal="center" vertical="center" wrapText="1"/>
    </xf>
    <xf numFmtId="0" fontId="4" fillId="6" borderId="55" xfId="0" applyFont="1" applyFill="1" applyBorder="1" applyAlignment="1">
      <alignment horizontal="center" vertical="center" wrapText="1"/>
    </xf>
    <xf numFmtId="0" fontId="4" fillId="6" borderId="79" xfId="0" applyFont="1" applyFill="1" applyBorder="1" applyAlignment="1">
      <alignment horizontal="center" vertical="center" wrapText="1"/>
    </xf>
    <xf numFmtId="0" fontId="0" fillId="6" borderId="0" xfId="0" applyFill="1" applyAlignment="1">
      <alignment vertical="center"/>
    </xf>
    <xf numFmtId="0" fontId="1" fillId="6" borderId="0" xfId="0" applyFont="1" applyFill="1" applyAlignment="1">
      <alignment vertical="center" wrapText="1"/>
    </xf>
    <xf numFmtId="0" fontId="57" fillId="37" borderId="0" xfId="0" applyFont="1" applyFill="1" applyAlignment="1">
      <alignment horizontal="center" vertical="center"/>
    </xf>
    <xf numFmtId="0" fontId="10" fillId="37" borderId="0" xfId="0" applyFont="1" applyFill="1" applyAlignment="1">
      <alignment horizontal="center" vertical="center"/>
    </xf>
    <xf numFmtId="0" fontId="0" fillId="6" borderId="0" xfId="0" applyFill="1"/>
    <xf numFmtId="0" fontId="1" fillId="6" borderId="0" xfId="0" applyFont="1" applyFill="1"/>
    <xf numFmtId="0" fontId="55" fillId="0" borderId="0" xfId="0" applyFont="1" applyAlignment="1">
      <alignment horizontal="left" vertical="center"/>
    </xf>
    <xf numFmtId="0" fontId="12" fillId="31" borderId="38" xfId="0" applyFont="1" applyFill="1" applyBorder="1" applyAlignment="1">
      <alignment vertical="center"/>
    </xf>
    <xf numFmtId="0" fontId="12" fillId="31" borderId="118" xfId="0" applyFont="1" applyFill="1" applyBorder="1" applyAlignment="1">
      <alignment vertical="center"/>
    </xf>
    <xf numFmtId="0" fontId="12" fillId="31" borderId="22" xfId="0" applyFont="1" applyFill="1" applyBorder="1" applyAlignment="1">
      <alignment vertical="center"/>
    </xf>
    <xf numFmtId="0" fontId="12" fillId="31" borderId="38" xfId="2" applyFont="1" applyFill="1" applyBorder="1" applyAlignment="1">
      <alignment vertical="center"/>
    </xf>
    <xf numFmtId="0" fontId="12" fillId="31" borderId="118" xfId="2" applyFont="1" applyFill="1" applyBorder="1" applyAlignment="1">
      <alignment vertical="center"/>
    </xf>
    <xf numFmtId="0" fontId="12" fillId="31" borderId="22" xfId="2" applyFont="1" applyFill="1" applyBorder="1" applyAlignment="1">
      <alignment vertical="center"/>
    </xf>
    <xf numFmtId="0" fontId="12" fillId="32" borderId="38" xfId="3" applyFont="1" applyFill="1" applyBorder="1" applyAlignment="1">
      <alignment vertical="center"/>
    </xf>
    <xf numFmtId="0" fontId="12" fillId="32" borderId="118" xfId="3" applyFont="1" applyFill="1" applyBorder="1" applyAlignment="1">
      <alignment vertical="center"/>
    </xf>
    <xf numFmtId="0" fontId="12" fillId="32" borderId="22" xfId="3" applyFont="1" applyFill="1" applyBorder="1" applyAlignment="1">
      <alignment vertical="center"/>
    </xf>
    <xf numFmtId="0" fontId="1" fillId="6" borderId="0" xfId="0" applyFont="1" applyFill="1" applyAlignment="1">
      <alignment vertical="center"/>
    </xf>
    <xf numFmtId="0" fontId="0" fillId="6" borderId="0" xfId="0" applyFill="1" applyAlignment="1">
      <alignment vertical="center" wrapText="1"/>
    </xf>
    <xf numFmtId="0" fontId="8" fillId="38" borderId="0" xfId="0" applyFont="1" applyFill="1" applyAlignment="1">
      <alignment horizontal="left" vertical="center"/>
    </xf>
    <xf numFmtId="0" fontId="55" fillId="6" borderId="0" xfId="0" applyFont="1" applyFill="1" applyAlignment="1">
      <alignment vertical="center" wrapText="1"/>
    </xf>
    <xf numFmtId="0" fontId="55" fillId="6" borderId="0" xfId="0" applyFont="1" applyFill="1" applyAlignment="1">
      <alignment horizontal="left" vertical="center" wrapText="1"/>
    </xf>
    <xf numFmtId="0" fontId="0" fillId="6" borderId="0" xfId="0" applyFill="1" applyAlignment="1">
      <alignment horizontal="left" vertical="center"/>
    </xf>
    <xf numFmtId="0" fontId="0" fillId="6" borderId="0" xfId="0" applyFill="1" applyAlignment="1">
      <alignment horizontal="left" vertical="center" wrapText="1"/>
    </xf>
    <xf numFmtId="0" fontId="12" fillId="20" borderId="38" xfId="1" applyFont="1" applyFill="1" applyBorder="1" applyAlignment="1">
      <alignment vertical="center" wrapText="1"/>
    </xf>
    <xf numFmtId="0" fontId="12" fillId="20" borderId="118" xfId="1" applyFont="1" applyFill="1" applyBorder="1" applyAlignment="1">
      <alignment vertical="center" wrapText="1"/>
    </xf>
    <xf numFmtId="0" fontId="12" fillId="20" borderId="22" xfId="1" applyFont="1" applyFill="1" applyBorder="1" applyAlignment="1">
      <alignment vertical="center" wrapText="1"/>
    </xf>
    <xf numFmtId="0" fontId="55" fillId="6" borderId="0" xfId="0" applyFont="1" applyFill="1" applyAlignment="1">
      <alignment vertical="center"/>
    </xf>
    <xf numFmtId="0" fontId="0" fillId="0" borderId="0" xfId="0" applyAlignment="1">
      <alignment vertical="center"/>
    </xf>
    <xf numFmtId="0" fontId="13" fillId="6" borderId="0" xfId="0" applyFont="1" applyFill="1" applyAlignment="1">
      <alignment horizontal="left" vertical="center" wrapText="1"/>
    </xf>
    <xf numFmtId="0" fontId="58" fillId="6" borderId="0" xfId="0" applyFont="1" applyFill="1" applyAlignment="1">
      <alignment horizontal="left" vertical="center" wrapText="1"/>
    </xf>
    <xf numFmtId="0" fontId="0" fillId="35" borderId="122" xfId="0" applyFill="1" applyBorder="1" applyAlignment="1">
      <alignment horizontal="left" vertical="center" wrapText="1"/>
    </xf>
    <xf numFmtId="0" fontId="0" fillId="35" borderId="123" xfId="0" applyFill="1" applyBorder="1" applyAlignment="1">
      <alignment horizontal="left" vertical="center" wrapText="1"/>
    </xf>
    <xf numFmtId="0" fontId="0" fillId="35" borderId="124" xfId="0" applyFill="1" applyBorder="1" applyAlignment="1">
      <alignment horizontal="left" vertical="center" wrapText="1"/>
    </xf>
    <xf numFmtId="0" fontId="2" fillId="34" borderId="101" xfId="0" applyFont="1" applyFill="1" applyBorder="1" applyAlignment="1">
      <alignment horizontal="center" vertical="center" wrapText="1"/>
    </xf>
    <xf numFmtId="0" fontId="2" fillId="34" borderId="102" xfId="0" applyFont="1" applyFill="1" applyBorder="1" applyAlignment="1">
      <alignment horizontal="center" vertical="center" wrapText="1"/>
    </xf>
    <xf numFmtId="0" fontId="40" fillId="33" borderId="92" xfId="0" applyFont="1" applyFill="1" applyBorder="1" applyAlignment="1">
      <alignment horizontal="center" vertical="center" wrapText="1"/>
    </xf>
    <xf numFmtId="0" fontId="42" fillId="33" borderId="83" xfId="0" applyFont="1" applyFill="1" applyBorder="1" applyAlignment="1">
      <alignment horizontal="center" vertical="center" wrapText="1"/>
    </xf>
    <xf numFmtId="0" fontId="43" fillId="33" borderId="83" xfId="0" applyFont="1" applyFill="1" applyBorder="1" applyAlignment="1">
      <alignment vertical="center" wrapText="1"/>
    </xf>
    <xf numFmtId="0" fontId="43" fillId="33" borderId="86" xfId="0" applyFont="1" applyFill="1" applyBorder="1" applyAlignment="1">
      <alignment vertical="center" wrapText="1"/>
    </xf>
    <xf numFmtId="0" fontId="2" fillId="34" borderId="88" xfId="0" applyFont="1" applyFill="1" applyBorder="1" applyAlignment="1">
      <alignment horizontal="center" vertical="center" wrapText="1"/>
    </xf>
    <xf numFmtId="0" fontId="4" fillId="34" borderId="84" xfId="0" applyFont="1" applyFill="1" applyBorder="1" applyAlignment="1">
      <alignment horizontal="center" vertical="center" wrapText="1"/>
    </xf>
    <xf numFmtId="0" fontId="4" fillId="34" borderId="93" xfId="0" applyFont="1" applyFill="1" applyBorder="1" applyAlignment="1">
      <alignment horizontal="center" vertical="center" wrapText="1"/>
    </xf>
    <xf numFmtId="0" fontId="40" fillId="33" borderId="90" xfId="0" applyFont="1" applyFill="1" applyBorder="1" applyAlignment="1">
      <alignment horizontal="center" vertical="center" wrapText="1"/>
    </xf>
    <xf numFmtId="0" fontId="40" fillId="33" borderId="83" xfId="0" applyFont="1" applyFill="1" applyBorder="1" applyAlignment="1">
      <alignment horizontal="center" vertical="center" wrapText="1"/>
    </xf>
    <xf numFmtId="0" fontId="40" fillId="33" borderId="89" xfId="0" applyFont="1" applyFill="1" applyBorder="1" applyAlignment="1">
      <alignment horizontal="center" vertical="center" wrapText="1"/>
    </xf>
    <xf numFmtId="0" fontId="2" fillId="34" borderId="91" xfId="0" applyFont="1" applyFill="1" applyBorder="1" applyAlignment="1">
      <alignment horizontal="center" vertical="center" wrapText="1"/>
    </xf>
    <xf numFmtId="0" fontId="2" fillId="34" borderId="84" xfId="0" applyFont="1" applyFill="1" applyBorder="1" applyAlignment="1">
      <alignment horizontal="center" vertical="center" wrapText="1"/>
    </xf>
    <xf numFmtId="0" fontId="4" fillId="34" borderId="87" xfId="0" applyFont="1" applyFill="1" applyBorder="1" applyAlignment="1">
      <alignment horizontal="center" vertical="center" wrapText="1"/>
    </xf>
    <xf numFmtId="0" fontId="2" fillId="34" borderId="87" xfId="0" applyFont="1" applyFill="1" applyBorder="1" applyAlignment="1">
      <alignment horizontal="center" vertical="center" wrapText="1"/>
    </xf>
    <xf numFmtId="0" fontId="40" fillId="33" borderId="98" xfId="0" applyFont="1" applyFill="1" applyBorder="1" applyAlignment="1">
      <alignment horizontal="center" vertical="center" wrapText="1"/>
    </xf>
    <xf numFmtId="0" fontId="41" fillId="33" borderId="99" xfId="0" applyFont="1" applyFill="1" applyBorder="1" applyAlignment="1">
      <alignment horizontal="center" vertical="center" wrapText="1"/>
    </xf>
    <xf numFmtId="0" fontId="0" fillId="35" borderId="91" xfId="0" applyFill="1" applyBorder="1" applyAlignment="1">
      <alignment horizontal="left" vertical="center" wrapText="1"/>
    </xf>
    <xf numFmtId="0" fontId="0" fillId="35" borderId="84" xfId="0" applyFill="1" applyBorder="1" applyAlignment="1">
      <alignment horizontal="left" vertical="center" wrapText="1"/>
    </xf>
    <xf numFmtId="0" fontId="0" fillId="35" borderId="87" xfId="0" applyFill="1" applyBorder="1" applyAlignment="1">
      <alignment horizontal="left" vertical="center" wrapText="1"/>
    </xf>
    <xf numFmtId="0" fontId="0" fillId="35" borderId="91" xfId="0" applyFill="1" applyBorder="1" applyAlignment="1">
      <alignment horizontal="center" vertical="center" wrapText="1"/>
    </xf>
    <xf numFmtId="0" fontId="0" fillId="35" borderId="84" xfId="0" applyFill="1" applyBorder="1" applyAlignment="1">
      <alignment horizontal="center" vertical="center" wrapText="1"/>
    </xf>
    <xf numFmtId="0" fontId="0" fillId="35" borderId="87" xfId="0" applyFill="1" applyBorder="1" applyAlignment="1">
      <alignment horizontal="center" vertical="center" wrapText="1"/>
    </xf>
    <xf numFmtId="0" fontId="2" fillId="34" borderId="116" xfId="0" applyFont="1" applyFill="1" applyBorder="1" applyAlignment="1">
      <alignment horizontal="center" vertical="center" wrapText="1"/>
    </xf>
    <xf numFmtId="0" fontId="0" fillId="35" borderId="100" xfId="0" applyFill="1" applyBorder="1" applyAlignment="1">
      <alignment horizontal="left" vertical="center" wrapText="1"/>
    </xf>
    <xf numFmtId="0" fontId="0" fillId="35" borderId="101" xfId="0" applyFill="1" applyBorder="1" applyAlignment="1">
      <alignment horizontal="left" vertical="center" wrapText="1"/>
    </xf>
    <xf numFmtId="0" fontId="0" fillId="35" borderId="88" xfId="0" applyFill="1" applyBorder="1" applyAlignment="1">
      <alignment horizontal="center" vertical="center" wrapText="1"/>
    </xf>
    <xf numFmtId="0" fontId="0" fillId="35" borderId="116" xfId="0" applyFill="1" applyBorder="1" applyAlignment="1">
      <alignment horizontal="center" vertical="center" wrapText="1"/>
    </xf>
    <xf numFmtId="0" fontId="53" fillId="36" borderId="25" xfId="0" applyFont="1" applyFill="1" applyBorder="1" applyAlignment="1">
      <alignment horizontal="center" vertical="center" wrapText="1"/>
    </xf>
    <xf numFmtId="0" fontId="0" fillId="35" borderId="126" xfId="0" applyFill="1" applyBorder="1" applyAlignment="1">
      <alignment horizontal="left" vertical="center" wrapText="1"/>
    </xf>
    <xf numFmtId="0" fontId="0" fillId="35" borderId="93" xfId="0" applyFill="1" applyBorder="1" applyAlignment="1">
      <alignment horizontal="center" vertical="center" wrapText="1"/>
    </xf>
    <xf numFmtId="0" fontId="0" fillId="35" borderId="88" xfId="0" applyFill="1" applyBorder="1" applyAlignment="1">
      <alignment horizontal="left" vertical="center" wrapText="1"/>
    </xf>
    <xf numFmtId="0" fontId="0" fillId="35" borderId="93" xfId="0" applyFill="1" applyBorder="1" applyAlignment="1">
      <alignment horizontal="left" vertical="center" wrapText="1"/>
    </xf>
    <xf numFmtId="0" fontId="52" fillId="36" borderId="94" xfId="0" applyFont="1" applyFill="1" applyBorder="1" applyAlignment="1">
      <alignment horizontal="center" vertical="center" wrapText="1"/>
    </xf>
    <xf numFmtId="0" fontId="52" fillId="36" borderId="95" xfId="0" applyFont="1" applyFill="1" applyBorder="1" applyAlignment="1">
      <alignment horizontal="center" vertical="center" wrapText="1"/>
    </xf>
    <xf numFmtId="0" fontId="0" fillId="35" borderId="91" xfId="0" applyFill="1" applyBorder="1" applyAlignment="1">
      <alignment vertical="center" wrapText="1"/>
    </xf>
    <xf numFmtId="0" fontId="0" fillId="35" borderId="84" xfId="0" applyFill="1" applyBorder="1" applyAlignment="1">
      <alignment vertical="center" wrapText="1"/>
    </xf>
    <xf numFmtId="0" fontId="0" fillId="35" borderId="87" xfId="0" applyFill="1" applyBorder="1" applyAlignment="1">
      <alignment vertical="center" wrapText="1"/>
    </xf>
    <xf numFmtId="0" fontId="0" fillId="35" borderId="100" xfId="0" applyFill="1" applyBorder="1" applyAlignment="1">
      <alignment horizontal="center" vertical="center" wrapText="1"/>
    </xf>
    <xf numFmtId="0" fontId="0" fillId="35" borderId="101" xfId="0" applyFill="1" applyBorder="1" applyAlignment="1">
      <alignment horizontal="center" vertical="center" wrapText="1"/>
    </xf>
    <xf numFmtId="0" fontId="0" fillId="35" borderId="102" xfId="0" applyFill="1" applyBorder="1" applyAlignment="1">
      <alignment horizontal="center" vertical="center" wrapText="1"/>
    </xf>
    <xf numFmtId="0" fontId="0" fillId="35" borderId="102" xfId="0" applyFill="1" applyBorder="1" applyAlignment="1">
      <alignment horizontal="left" vertical="center" wrapText="1"/>
    </xf>
    <xf numFmtId="0" fontId="52" fillId="36" borderId="46" xfId="0" applyFont="1" applyFill="1" applyBorder="1" applyAlignment="1">
      <alignment horizontal="center" vertical="center" wrapText="1"/>
    </xf>
    <xf numFmtId="0" fontId="47" fillId="27" borderId="67" xfId="0" applyFont="1" applyFill="1" applyBorder="1" applyAlignment="1">
      <alignment horizontal="center" vertical="center" wrapText="1"/>
    </xf>
    <xf numFmtId="0" fontId="2" fillId="27" borderId="67" xfId="0" applyFont="1" applyFill="1" applyBorder="1" applyAlignment="1">
      <alignment horizontal="center" vertical="center" wrapText="1"/>
    </xf>
    <xf numFmtId="0" fontId="2" fillId="27" borderId="81" xfId="0" applyFont="1" applyFill="1" applyBorder="1" applyAlignment="1">
      <alignment horizontal="center" vertical="center" wrapText="1"/>
    </xf>
    <xf numFmtId="0" fontId="2" fillId="28" borderId="49" xfId="0" applyFont="1" applyFill="1" applyBorder="1" applyAlignment="1">
      <alignment horizontal="center" vertical="center" wrapText="1"/>
    </xf>
    <xf numFmtId="0" fontId="2" fillId="28" borderId="77" xfId="0" applyFont="1" applyFill="1" applyBorder="1" applyAlignment="1">
      <alignment horizontal="center" vertical="center" wrapText="1"/>
    </xf>
    <xf numFmtId="0" fontId="0" fillId="29" borderId="49" xfId="0" applyFill="1" applyBorder="1" applyAlignment="1">
      <alignment horizontal="center" vertical="center" wrapText="1"/>
    </xf>
    <xf numFmtId="0" fontId="0" fillId="29" borderId="77" xfId="0" applyFill="1" applyBorder="1" applyAlignment="1">
      <alignment horizontal="center" vertical="center" wrapText="1"/>
    </xf>
    <xf numFmtId="0" fontId="0" fillId="27" borderId="67" xfId="0" applyFill="1" applyBorder="1" applyAlignment="1">
      <alignment vertical="center" wrapText="1"/>
    </xf>
    <xf numFmtId="0" fontId="0" fillId="29" borderId="68" xfId="0" applyFill="1" applyBorder="1" applyAlignment="1">
      <alignment horizontal="center" vertical="center" wrapText="1"/>
    </xf>
    <xf numFmtId="0" fontId="1" fillId="29" borderId="49" xfId="0" applyFont="1" applyFill="1" applyBorder="1" applyAlignment="1">
      <alignment horizontal="center" vertical="center" wrapText="1"/>
    </xf>
    <xf numFmtId="0" fontId="0" fillId="29" borderId="49" xfId="0" applyFill="1" applyBorder="1" applyAlignment="1">
      <alignment horizontal="left" vertical="center" wrapText="1"/>
    </xf>
    <xf numFmtId="0" fontId="0" fillId="29" borderId="54" xfId="0" applyFill="1" applyBorder="1" applyAlignment="1">
      <alignment horizontal="left" vertical="center" wrapText="1"/>
    </xf>
    <xf numFmtId="0" fontId="0" fillId="29" borderId="57" xfId="0" applyFill="1" applyBorder="1" applyAlignment="1">
      <alignment horizontal="left" vertical="center" wrapText="1"/>
    </xf>
    <xf numFmtId="0" fontId="0" fillId="29" borderId="43" xfId="0" applyFill="1" applyBorder="1" applyAlignment="1">
      <alignment horizontal="left" vertical="center" wrapText="1"/>
    </xf>
    <xf numFmtId="0" fontId="12" fillId="29" borderId="49" xfId="2" applyFont="1" applyFill="1" applyBorder="1" applyAlignment="1" applyProtection="1">
      <alignment horizontal="left" vertical="center" wrapText="1"/>
    </xf>
    <xf numFmtId="0" fontId="52" fillId="36" borderId="47" xfId="0" applyFont="1" applyFill="1" applyBorder="1" applyAlignment="1">
      <alignment horizontal="center" vertical="center" wrapText="1"/>
    </xf>
    <xf numFmtId="0" fontId="52" fillId="36" borderId="48" xfId="0" applyFont="1" applyFill="1" applyBorder="1" applyAlignment="1">
      <alignment horizontal="center" vertical="center" wrapText="1"/>
    </xf>
    <xf numFmtId="0" fontId="0" fillId="29" borderId="77" xfId="0" applyFill="1" applyBorder="1" applyAlignment="1">
      <alignment horizontal="left" vertical="center" wrapText="1"/>
    </xf>
    <xf numFmtId="0" fontId="0" fillId="29" borderId="117" xfId="0" applyFill="1" applyBorder="1" applyAlignment="1">
      <alignment horizontal="left" vertical="center" wrapText="1"/>
    </xf>
    <xf numFmtId="0" fontId="12" fillId="29" borderId="49" xfId="0" applyFont="1" applyFill="1" applyBorder="1" applyAlignment="1">
      <alignment horizontal="left" vertical="center" wrapText="1"/>
    </xf>
    <xf numFmtId="0" fontId="0" fillId="29" borderId="49" xfId="0" applyFill="1" applyBorder="1" applyAlignment="1">
      <alignment vertical="center" wrapText="1"/>
    </xf>
    <xf numFmtId="0" fontId="0" fillId="29" borderId="68" xfId="0" applyFill="1" applyBorder="1" applyAlignment="1">
      <alignment vertical="center" wrapText="1"/>
    </xf>
    <xf numFmtId="0" fontId="0" fillId="29" borderId="29" xfId="0" applyFill="1" applyBorder="1" applyAlignment="1">
      <alignment horizontal="left" vertical="center" wrapText="1"/>
    </xf>
    <xf numFmtId="0" fontId="12" fillId="29" borderId="29" xfId="0" applyFont="1" applyFill="1" applyBorder="1" applyAlignment="1">
      <alignment horizontal="left" vertical="center" wrapText="1"/>
    </xf>
    <xf numFmtId="0" fontId="45" fillId="27" borderId="37" xfId="0" applyFont="1" applyFill="1" applyBorder="1" applyAlignment="1">
      <alignment horizontal="center" vertical="center" wrapText="1"/>
    </xf>
    <xf numFmtId="0" fontId="15" fillId="27" borderId="67" xfId="0" applyFont="1" applyFill="1" applyBorder="1" applyAlignment="1">
      <alignment horizontal="center" vertical="center" wrapText="1"/>
    </xf>
    <xf numFmtId="0" fontId="12" fillId="27" borderId="67" xfId="0" applyFont="1" applyFill="1" applyBorder="1" applyAlignment="1">
      <alignment horizontal="center" vertical="center" wrapText="1"/>
    </xf>
    <xf numFmtId="0" fontId="4" fillId="28" borderId="49" xfId="0" applyFont="1" applyFill="1" applyBorder="1" applyAlignment="1">
      <alignment horizontal="center" vertical="center" wrapText="1"/>
    </xf>
    <xf numFmtId="0" fontId="4" fillId="28" borderId="68" xfId="0" applyFont="1" applyFill="1" applyBorder="1" applyAlignment="1">
      <alignment horizontal="center" vertical="center" wrapText="1"/>
    </xf>
    <xf numFmtId="0" fontId="2" fillId="28" borderId="29" xfId="0" applyFont="1" applyFill="1" applyBorder="1" applyAlignment="1">
      <alignment horizontal="center" vertical="center" wrapText="1"/>
    </xf>
    <xf numFmtId="0" fontId="1" fillId="29" borderId="29" xfId="0" applyFont="1" applyFill="1" applyBorder="1" applyAlignment="1">
      <alignment horizontal="center" vertical="center" wrapText="1"/>
    </xf>
    <xf numFmtId="0" fontId="0" fillId="26" borderId="49" xfId="0" applyFill="1" applyBorder="1" applyAlignment="1">
      <alignment horizontal="left" vertical="center" wrapText="1"/>
    </xf>
    <xf numFmtId="0" fontId="0" fillId="26" borderId="49" xfId="0" applyFill="1" applyBorder="1" applyAlignment="1">
      <alignment vertical="center" wrapText="1"/>
    </xf>
    <xf numFmtId="0" fontId="0" fillId="26" borderId="128" xfId="0" applyFill="1" applyBorder="1" applyAlignment="1">
      <alignment horizontal="left" vertical="center" wrapText="1"/>
    </xf>
    <xf numFmtId="0" fontId="0" fillId="26" borderId="128" xfId="0" applyFill="1" applyBorder="1" applyAlignment="1">
      <alignment vertical="center" wrapText="1"/>
    </xf>
    <xf numFmtId="0" fontId="0" fillId="26" borderId="77" xfId="0" applyFill="1" applyBorder="1" applyAlignment="1">
      <alignment horizontal="left" vertical="center" wrapText="1"/>
    </xf>
    <xf numFmtId="0" fontId="0" fillId="26" borderId="49" xfId="0" applyFill="1" applyBorder="1" applyAlignment="1">
      <alignment horizontal="center" vertical="center" wrapText="1"/>
    </xf>
    <xf numFmtId="0" fontId="0" fillId="26" borderId="127" xfId="0" applyFill="1" applyBorder="1" applyAlignment="1">
      <alignment horizontal="left" vertical="center" wrapText="1"/>
    </xf>
    <xf numFmtId="0" fontId="40" fillId="23" borderId="67" xfId="0" applyFont="1" applyFill="1" applyBorder="1" applyAlignment="1">
      <alignment horizontal="center" vertical="center" wrapText="1"/>
    </xf>
    <xf numFmtId="0" fontId="40" fillId="23" borderId="81" xfId="0" applyFont="1" applyFill="1" applyBorder="1" applyAlignment="1">
      <alignment horizontal="center" vertical="center" wrapText="1"/>
    </xf>
    <xf numFmtId="0" fontId="2" fillId="24" borderId="49" xfId="0" applyFont="1" applyFill="1" applyBorder="1" applyAlignment="1">
      <alignment horizontal="center" vertical="center" wrapText="1"/>
    </xf>
    <xf numFmtId="0" fontId="4" fillId="24" borderId="49" xfId="0" applyFont="1" applyFill="1" applyBorder="1" applyAlignment="1">
      <alignment horizontal="center" vertical="center" wrapText="1"/>
    </xf>
    <xf numFmtId="0" fontId="2" fillId="24" borderId="77" xfId="0" applyFont="1" applyFill="1" applyBorder="1" applyAlignment="1">
      <alignment horizontal="center" vertical="center" wrapText="1"/>
    </xf>
    <xf numFmtId="0" fontId="0" fillId="26" borderId="77" xfId="0" applyFill="1" applyBorder="1" applyAlignment="1">
      <alignment horizontal="center" vertical="center" wrapText="1"/>
    </xf>
    <xf numFmtId="0" fontId="41" fillId="23" borderId="67" xfId="0" applyFont="1" applyFill="1" applyBorder="1" applyAlignment="1">
      <alignment vertical="center" wrapText="1"/>
    </xf>
    <xf numFmtId="0" fontId="4" fillId="24" borderId="49" xfId="0" applyFont="1" applyFill="1" applyBorder="1" applyAlignment="1">
      <alignment wrapText="1"/>
    </xf>
    <xf numFmtId="0" fontId="49" fillId="36" borderId="24" xfId="0" applyFont="1" applyFill="1" applyBorder="1" applyAlignment="1">
      <alignment horizontal="center" wrapText="1"/>
    </xf>
    <xf numFmtId="0" fontId="49" fillId="36" borderId="130" xfId="0" applyFont="1" applyFill="1" applyBorder="1" applyAlignment="1">
      <alignment horizontal="center" vertical="center" wrapText="1"/>
    </xf>
    <xf numFmtId="0" fontId="49" fillId="36" borderId="131" xfId="0" applyFont="1" applyFill="1" applyBorder="1" applyAlignment="1">
      <alignment horizontal="center" vertical="center" wrapText="1"/>
    </xf>
    <xf numFmtId="0" fontId="49" fillId="36" borderId="129" xfId="0" applyFont="1" applyFill="1" applyBorder="1" applyAlignment="1">
      <alignment horizontal="center" wrapText="1"/>
    </xf>
    <xf numFmtId="0" fontId="49" fillId="36" borderId="130" xfId="0" applyFont="1" applyFill="1" applyBorder="1" applyAlignment="1">
      <alignment horizontal="center" wrapText="1"/>
    </xf>
    <xf numFmtId="0" fontId="49" fillId="36" borderId="39" xfId="0" applyFont="1" applyFill="1" applyBorder="1" applyAlignment="1">
      <alignment horizontal="center" wrapText="1"/>
    </xf>
    <xf numFmtId="0" fontId="49" fillId="36" borderId="41" xfId="0" applyFont="1" applyFill="1" applyBorder="1" applyAlignment="1">
      <alignment horizontal="center" wrapText="1"/>
    </xf>
    <xf numFmtId="0" fontId="39" fillId="23" borderId="67" xfId="0" applyFont="1" applyFill="1" applyBorder="1" applyAlignment="1">
      <alignment horizontal="center" vertical="center" wrapText="1"/>
    </xf>
    <xf numFmtId="0" fontId="12" fillId="26" borderId="49" xfId="0" applyFont="1" applyFill="1" applyBorder="1" applyAlignment="1">
      <alignment horizontal="center" vertical="center" wrapText="1"/>
    </xf>
    <xf numFmtId="0" fontId="12" fillId="26" borderId="49" xfId="0" applyFont="1" applyFill="1" applyBorder="1" applyAlignment="1">
      <alignment horizontal="left" vertical="center" wrapText="1"/>
    </xf>
    <xf numFmtId="0" fontId="12" fillId="26" borderId="128" xfId="0" applyFont="1" applyFill="1" applyBorder="1" applyAlignment="1">
      <alignment horizontal="left" vertical="center" wrapText="1"/>
    </xf>
    <xf numFmtId="0" fontId="8" fillId="30" borderId="21" xfId="0" applyFont="1" applyFill="1" applyBorder="1" applyAlignment="1">
      <alignment horizontal="center" vertical="center" wrapText="1"/>
    </xf>
    <xf numFmtId="0" fontId="8" fillId="31" borderId="21" xfId="1" applyFont="1" applyFill="1" applyBorder="1" applyAlignment="1">
      <alignment horizontal="center" vertical="center" wrapText="1"/>
    </xf>
    <xf numFmtId="0" fontId="8" fillId="31" borderId="21" xfId="0" applyFont="1" applyFill="1" applyBorder="1" applyAlignment="1">
      <alignment horizontal="center" vertical="center" wrapText="1"/>
    </xf>
    <xf numFmtId="0" fontId="51" fillId="36" borderId="113" xfId="0" applyFont="1" applyFill="1" applyBorder="1" applyAlignment="1">
      <alignment horizontal="center" vertical="center" wrapText="1"/>
    </xf>
    <xf numFmtId="0" fontId="51" fillId="36" borderId="35" xfId="0" applyFont="1" applyFill="1" applyBorder="1" applyAlignment="1">
      <alignment horizontal="center" vertical="center" wrapText="1"/>
    </xf>
    <xf numFmtId="0" fontId="49" fillId="36" borderId="112" xfId="0" applyFont="1" applyFill="1" applyBorder="1" applyAlignment="1">
      <alignment horizontal="center" vertical="center" wrapText="1"/>
    </xf>
    <xf numFmtId="0" fontId="49" fillId="36" borderId="108" xfId="0" applyFont="1" applyFill="1" applyBorder="1" applyAlignment="1">
      <alignment horizontal="center" vertical="center"/>
    </xf>
    <xf numFmtId="0" fontId="49" fillId="36" borderId="114" xfId="0" applyFont="1" applyFill="1" applyBorder="1" applyAlignment="1">
      <alignment horizontal="center" vertical="center"/>
    </xf>
    <xf numFmtId="0" fontId="49" fillId="36" borderId="111" xfId="0" applyFont="1" applyFill="1" applyBorder="1" applyAlignment="1">
      <alignment horizontal="center" vertical="center"/>
    </xf>
    <xf numFmtId="0" fontId="49" fillId="36" borderId="109" xfId="0" applyFont="1" applyFill="1" applyBorder="1" applyAlignment="1">
      <alignment horizontal="center" vertical="center"/>
    </xf>
    <xf numFmtId="0" fontId="26" fillId="0" borderId="20" xfId="0" applyFont="1" applyBorder="1" applyAlignment="1">
      <alignment horizontal="center"/>
    </xf>
    <xf numFmtId="0" fontId="26" fillId="0" borderId="16" xfId="0" applyFont="1" applyBorder="1" applyAlignment="1">
      <alignment horizontal="center"/>
    </xf>
    <xf numFmtId="0" fontId="26" fillId="0" borderId="17" xfId="0" applyFont="1" applyBorder="1" applyAlignment="1">
      <alignment horizontal="center"/>
    </xf>
    <xf numFmtId="0" fontId="31" fillId="20" borderId="9" xfId="0" applyFont="1" applyFill="1" applyBorder="1" applyAlignment="1">
      <alignment horizontal="center"/>
    </xf>
    <xf numFmtId="0" fontId="26" fillId="18" borderId="20" xfId="0" applyFont="1" applyFill="1" applyBorder="1" applyAlignment="1">
      <alignment horizontal="center"/>
    </xf>
    <xf numFmtId="0" fontId="26" fillId="18" borderId="16" xfId="0" applyFont="1" applyFill="1" applyBorder="1" applyAlignment="1">
      <alignment horizontal="center"/>
    </xf>
    <xf numFmtId="0" fontId="26" fillId="18" borderId="17" xfId="0" applyFont="1" applyFill="1" applyBorder="1" applyAlignment="1">
      <alignment horizontal="center"/>
    </xf>
    <xf numFmtId="0" fontId="25" fillId="5" borderId="12" xfId="0" applyFont="1" applyFill="1" applyBorder="1" applyAlignment="1">
      <alignment horizontal="center"/>
    </xf>
    <xf numFmtId="0" fontId="25" fillId="5" borderId="11" xfId="0" applyFont="1" applyFill="1" applyBorder="1" applyAlignment="1">
      <alignment horizontal="center"/>
    </xf>
    <xf numFmtId="0" fontId="25" fillId="5" borderId="13" xfId="0" applyFont="1" applyFill="1" applyBorder="1" applyAlignment="1">
      <alignment horizontal="center"/>
    </xf>
    <xf numFmtId="0" fontId="1" fillId="7" borderId="0" xfId="0" applyFont="1" applyFill="1" applyAlignment="1">
      <alignment horizontal="center"/>
    </xf>
    <xf numFmtId="0" fontId="24" fillId="35" borderId="62" xfId="0" applyFont="1" applyFill="1" applyBorder="1" applyAlignment="1">
      <alignment horizontal="center" vertical="center" wrapText="1"/>
    </xf>
    <xf numFmtId="0" fontId="24" fillId="29" borderId="62" xfId="0" applyFont="1" applyFill="1" applyBorder="1" applyAlignment="1">
      <alignment horizontal="center" vertical="center" wrapText="1"/>
    </xf>
    <xf numFmtId="0" fontId="24" fillId="26" borderId="62" xfId="0" applyFont="1" applyFill="1" applyBorder="1" applyAlignment="1">
      <alignment horizontal="center" vertical="center" wrapText="1"/>
    </xf>
    <xf numFmtId="0" fontId="24" fillId="26" borderId="37" xfId="0" applyFont="1" applyFill="1" applyBorder="1" applyAlignment="1">
      <alignment horizontal="center" vertical="center" wrapText="1"/>
    </xf>
  </cellXfs>
  <cellStyles count="5">
    <cellStyle name="Bad" xfId="2" builtinId="27"/>
    <cellStyle name="Good" xfId="1" builtinId="26"/>
    <cellStyle name="Neutral" xfId="3" builtinId="28"/>
    <cellStyle name="Normal" xfId="0" builtinId="0"/>
    <cellStyle name="Percent" xfId="4" builtinId="5"/>
  </cellStyles>
  <dxfs count="431">
    <dxf>
      <font>
        <color auto="1"/>
      </font>
      <fill>
        <patternFill>
          <bgColor rgb="FFF94661"/>
        </patternFill>
      </fill>
    </dxf>
    <dxf>
      <font>
        <color theme="1"/>
      </font>
      <fill>
        <patternFill>
          <bgColor rgb="FFF94661"/>
        </patternFill>
      </fill>
    </dxf>
    <dxf>
      <font>
        <color auto="1"/>
      </font>
      <fill>
        <patternFill>
          <bgColor rgb="FFF94661"/>
        </patternFill>
      </fill>
    </dxf>
    <dxf>
      <font>
        <color auto="1"/>
      </font>
      <fill>
        <patternFill>
          <bgColor rgb="FFFDC752"/>
        </patternFill>
      </fill>
    </dxf>
    <dxf>
      <font>
        <color auto="1"/>
      </font>
      <fill>
        <patternFill>
          <bgColor rgb="FFD2E65D"/>
        </patternFill>
      </fill>
    </dxf>
    <dxf>
      <font>
        <color auto="1"/>
      </font>
      <fill>
        <patternFill>
          <bgColor rgb="FFD2E65D"/>
        </patternFill>
      </fill>
    </dxf>
    <dxf>
      <font>
        <color auto="1"/>
      </font>
      <fill>
        <patternFill>
          <bgColor rgb="FFF94661"/>
        </patternFill>
      </fill>
    </dxf>
    <dxf>
      <font>
        <color auto="1"/>
      </font>
      <fill>
        <patternFill>
          <bgColor rgb="FFF94661"/>
        </patternFill>
      </fill>
    </dxf>
    <dxf>
      <font>
        <color theme="1"/>
      </font>
      <fill>
        <patternFill>
          <bgColor rgb="FFF94661"/>
        </patternFill>
      </fill>
    </dxf>
    <dxf>
      <font>
        <color auto="1"/>
      </font>
      <fill>
        <patternFill>
          <bgColor rgb="FFF94661"/>
        </patternFill>
      </fill>
    </dxf>
    <dxf>
      <font>
        <color auto="1"/>
      </font>
      <fill>
        <patternFill>
          <bgColor rgb="FFFDC752"/>
        </patternFill>
      </fill>
    </dxf>
    <dxf>
      <font>
        <color auto="1"/>
      </font>
      <fill>
        <patternFill>
          <bgColor rgb="FFD2E65D"/>
        </patternFill>
      </fill>
    </dxf>
    <dxf>
      <font>
        <color auto="1"/>
      </font>
      <fill>
        <patternFill>
          <bgColor rgb="FFD2E65D"/>
        </patternFill>
      </fill>
    </dxf>
    <dxf>
      <font>
        <color auto="1"/>
      </font>
      <fill>
        <patternFill>
          <bgColor rgb="FFF94661"/>
        </patternFill>
      </fill>
    </dxf>
    <dxf>
      <fill>
        <patternFill>
          <bgColor rgb="FFF94661"/>
        </patternFill>
      </fill>
    </dxf>
    <dxf>
      <font>
        <color auto="1"/>
      </font>
      <fill>
        <patternFill>
          <bgColor rgb="FFF94661"/>
        </patternFill>
      </fill>
    </dxf>
    <dxf>
      <font>
        <color auto="1"/>
      </font>
      <fill>
        <patternFill>
          <bgColor rgb="FFD2E65D"/>
        </patternFill>
      </fill>
    </dxf>
    <dxf>
      <font>
        <color theme="1"/>
      </font>
      <fill>
        <patternFill>
          <bgColor rgb="FFFDC752"/>
        </patternFill>
      </fill>
    </dxf>
    <dxf>
      <font>
        <color theme="5" tint="0.39994506668294322"/>
      </font>
      <fill>
        <patternFill>
          <bgColor theme="5" tint="0.79998168889431442"/>
        </patternFill>
      </fill>
    </dxf>
    <dxf>
      <font>
        <color rgb="FF339966"/>
      </font>
      <fill>
        <patternFill>
          <bgColor rgb="FF3FBF7F"/>
        </patternFill>
      </fill>
    </dxf>
    <dxf>
      <font>
        <color rgb="FF339966"/>
      </font>
      <fill>
        <patternFill>
          <bgColor rgb="FF8BD9B2"/>
        </patternFill>
      </fill>
    </dxf>
    <dxf>
      <font>
        <color rgb="FF339966"/>
      </font>
      <fill>
        <patternFill>
          <bgColor rgb="FFC9EDDB"/>
        </patternFill>
      </fill>
    </dxf>
    <dxf>
      <font>
        <color rgb="FF7030A0"/>
      </font>
      <fill>
        <patternFill>
          <bgColor rgb="FFCCCCFF"/>
        </patternFill>
      </fill>
    </dxf>
    <dxf>
      <font>
        <color rgb="FF00487E"/>
      </font>
      <fill>
        <patternFill>
          <bgColor rgb="FF66CCFF"/>
        </patternFill>
      </fill>
    </dxf>
    <dxf>
      <font>
        <b/>
        <i val="0"/>
        <color rgb="FF7030A0"/>
      </font>
      <fill>
        <patternFill>
          <bgColor rgb="FF9999FF"/>
        </patternFill>
      </fill>
    </dxf>
    <dxf>
      <font>
        <color theme="5" tint="0.39994506668294322"/>
      </font>
      <fill>
        <patternFill>
          <bgColor theme="5" tint="0.79998168889431442"/>
        </patternFill>
      </fill>
    </dxf>
    <dxf>
      <font>
        <color rgb="FF339966"/>
      </font>
      <fill>
        <patternFill>
          <bgColor rgb="FF8BD9B2"/>
        </patternFill>
      </fill>
    </dxf>
    <dxf>
      <font>
        <color rgb="FF339966"/>
      </font>
      <fill>
        <patternFill>
          <bgColor rgb="FF3FBF7F"/>
        </patternFill>
      </fill>
    </dxf>
    <dxf>
      <font>
        <color rgb="FF339966"/>
      </font>
      <fill>
        <patternFill>
          <bgColor rgb="FFC9EDDB"/>
        </patternFill>
      </fill>
    </dxf>
    <dxf>
      <font>
        <color rgb="FF7030A0"/>
      </font>
      <fill>
        <patternFill>
          <bgColor rgb="FFCCCCFF"/>
        </patternFill>
      </fill>
    </dxf>
    <dxf>
      <font>
        <color rgb="FF00487E"/>
      </font>
      <fill>
        <patternFill>
          <bgColor rgb="FF66CCFF"/>
        </patternFill>
      </fill>
    </dxf>
    <dxf>
      <font>
        <b/>
        <i val="0"/>
        <color rgb="FF7030A0"/>
      </font>
      <fill>
        <patternFill>
          <bgColor rgb="FF9999FF"/>
        </patternFill>
      </fill>
    </dxf>
    <dxf>
      <font>
        <b/>
        <i val="0"/>
        <color rgb="FF7030A0"/>
      </font>
      <fill>
        <patternFill>
          <bgColor rgb="FF9999FF"/>
        </patternFill>
      </fill>
    </dxf>
    <dxf>
      <font>
        <color rgb="FF339966"/>
      </font>
      <fill>
        <patternFill>
          <bgColor rgb="FF3FBF7F"/>
        </patternFill>
      </fill>
    </dxf>
    <dxf>
      <font>
        <color rgb="FF339966"/>
      </font>
      <fill>
        <patternFill>
          <bgColor rgb="FF8BD9B2"/>
        </patternFill>
      </fill>
    </dxf>
    <dxf>
      <font>
        <color rgb="FF339966"/>
      </font>
      <fill>
        <patternFill>
          <bgColor rgb="FFC9EDDB"/>
        </patternFill>
      </fill>
    </dxf>
    <dxf>
      <font>
        <color rgb="FF7030A0"/>
      </font>
      <fill>
        <patternFill>
          <bgColor rgb="FFCCCCFF"/>
        </patternFill>
      </fill>
    </dxf>
    <dxf>
      <font>
        <color rgb="FF00487E"/>
      </font>
      <fill>
        <patternFill>
          <bgColor rgb="FF66CCFF"/>
        </patternFill>
      </fill>
    </dxf>
    <dxf>
      <font>
        <b/>
        <i val="0"/>
        <color rgb="FF7030A0"/>
      </font>
      <fill>
        <patternFill>
          <bgColor rgb="FF9999FF"/>
        </patternFill>
      </fill>
    </dxf>
    <dxf>
      <font>
        <color theme="5" tint="0.39994506668294322"/>
      </font>
      <fill>
        <patternFill>
          <bgColor theme="5" tint="0.79998168889431442"/>
        </patternFill>
      </fill>
    </dxf>
    <dxf>
      <font>
        <color rgb="FF339966"/>
      </font>
      <fill>
        <patternFill>
          <bgColor rgb="FF3FBF7F"/>
        </patternFill>
      </fill>
    </dxf>
    <dxf>
      <font>
        <color rgb="FF339966"/>
      </font>
      <fill>
        <patternFill>
          <bgColor rgb="FF8BD9B2"/>
        </patternFill>
      </fill>
    </dxf>
    <dxf>
      <font>
        <color rgb="FF339966"/>
      </font>
      <fill>
        <patternFill>
          <bgColor rgb="FFC9EDDB"/>
        </patternFill>
      </fill>
    </dxf>
    <dxf>
      <font>
        <color rgb="FF00487E"/>
      </font>
      <fill>
        <patternFill>
          <bgColor rgb="FF66CCFF"/>
        </patternFill>
      </fill>
    </dxf>
    <dxf>
      <font>
        <b/>
        <i val="0"/>
        <color rgb="FF7030A0"/>
      </font>
      <fill>
        <patternFill>
          <bgColor rgb="FF9999FF"/>
        </patternFill>
      </fill>
    </dxf>
    <dxf>
      <font>
        <color rgb="FF7030A0"/>
      </font>
      <fill>
        <patternFill>
          <bgColor rgb="FFCCCCFF"/>
        </patternFill>
      </fill>
    </dxf>
    <dxf>
      <font>
        <color theme="5" tint="0.39994506668294322"/>
      </font>
      <fill>
        <patternFill>
          <bgColor theme="5" tint="0.79998168889431442"/>
        </patternFill>
      </fill>
    </dxf>
    <dxf>
      <font>
        <color theme="5" tint="0.39994506668294322"/>
      </font>
      <fill>
        <patternFill>
          <bgColor theme="5" tint="0.79998168889431442"/>
        </patternFill>
      </fill>
    </dxf>
    <dxf>
      <font>
        <color rgb="FF339966"/>
      </font>
      <fill>
        <patternFill>
          <bgColor rgb="FF3FBF7F"/>
        </patternFill>
      </fill>
    </dxf>
    <dxf>
      <font>
        <color rgb="FF339966"/>
      </font>
      <fill>
        <patternFill>
          <bgColor rgb="FF8BD9B2"/>
        </patternFill>
      </fill>
    </dxf>
    <dxf>
      <font>
        <color rgb="FF339966"/>
      </font>
      <fill>
        <patternFill>
          <bgColor rgb="FFC9EDDB"/>
        </patternFill>
      </fill>
    </dxf>
    <dxf>
      <font>
        <color rgb="FF7030A0"/>
      </font>
      <fill>
        <patternFill>
          <bgColor rgb="FFCCCCFF"/>
        </patternFill>
      </fill>
    </dxf>
    <dxf>
      <font>
        <color rgb="FF00487E"/>
      </font>
      <fill>
        <patternFill>
          <bgColor rgb="FF66CCFF"/>
        </patternFill>
      </fill>
    </dxf>
    <dxf>
      <font>
        <b/>
        <i val="0"/>
        <color rgb="FF7030A0"/>
      </font>
      <fill>
        <patternFill>
          <bgColor rgb="FF9999FF"/>
        </patternFill>
      </fill>
    </dxf>
    <dxf>
      <font>
        <color theme="5" tint="0.39994506668294322"/>
      </font>
      <fill>
        <patternFill>
          <bgColor theme="5" tint="0.79998168889431442"/>
        </patternFill>
      </fill>
    </dxf>
    <dxf>
      <font>
        <color rgb="FF339966"/>
      </font>
      <fill>
        <patternFill>
          <bgColor rgb="FF3FBF7F"/>
        </patternFill>
      </fill>
    </dxf>
    <dxf>
      <font>
        <color rgb="FF339966"/>
      </font>
      <fill>
        <patternFill>
          <bgColor rgb="FF8BD9B2"/>
        </patternFill>
      </fill>
    </dxf>
    <dxf>
      <font>
        <color rgb="FF339966"/>
      </font>
      <fill>
        <patternFill>
          <bgColor rgb="FFC9EDDB"/>
        </patternFill>
      </fill>
    </dxf>
    <dxf>
      <font>
        <color rgb="FF7030A0"/>
      </font>
      <fill>
        <patternFill>
          <bgColor rgb="FFCCCCFF"/>
        </patternFill>
      </fill>
    </dxf>
    <dxf>
      <font>
        <color rgb="FF00487E"/>
      </font>
      <fill>
        <patternFill>
          <bgColor rgb="FF66CCFF"/>
        </patternFill>
      </fill>
    </dxf>
    <dxf>
      <font>
        <b/>
        <i val="0"/>
        <color rgb="FF7030A0"/>
      </font>
      <fill>
        <patternFill>
          <bgColor rgb="FF9999FF"/>
        </patternFill>
      </fill>
    </dxf>
    <dxf>
      <font>
        <color theme="5" tint="0.39994506668294322"/>
      </font>
      <fill>
        <patternFill>
          <bgColor theme="5" tint="0.79998168889431442"/>
        </patternFill>
      </fill>
    </dxf>
    <dxf>
      <font>
        <color rgb="FF339966"/>
      </font>
      <fill>
        <patternFill>
          <bgColor rgb="FF3FBF7F"/>
        </patternFill>
      </fill>
    </dxf>
    <dxf>
      <font>
        <color rgb="FF339966"/>
      </font>
      <fill>
        <patternFill>
          <bgColor rgb="FF8BD9B2"/>
        </patternFill>
      </fill>
    </dxf>
    <dxf>
      <font>
        <color rgb="FF339966"/>
      </font>
      <fill>
        <patternFill>
          <bgColor rgb="FFC9EDDB"/>
        </patternFill>
      </fill>
    </dxf>
    <dxf>
      <font>
        <color rgb="FF7030A0"/>
      </font>
      <fill>
        <patternFill>
          <bgColor rgb="FFCCCCFF"/>
        </patternFill>
      </fill>
    </dxf>
    <dxf>
      <font>
        <color rgb="FF00487E"/>
      </font>
      <fill>
        <patternFill>
          <bgColor rgb="FF66CCFF"/>
        </patternFill>
      </fill>
    </dxf>
    <dxf>
      <font>
        <b/>
        <i val="0"/>
        <color rgb="FF7030A0"/>
      </font>
      <fill>
        <patternFill>
          <bgColor rgb="FF9999FF"/>
        </patternFill>
      </fill>
    </dxf>
    <dxf>
      <font>
        <color rgb="FF339966"/>
      </font>
      <fill>
        <patternFill>
          <bgColor rgb="FF8BD9B2"/>
        </patternFill>
      </fill>
    </dxf>
    <dxf>
      <font>
        <color rgb="FF339966"/>
      </font>
      <fill>
        <patternFill>
          <bgColor rgb="FFC9EDDB"/>
        </patternFill>
      </fill>
    </dxf>
    <dxf>
      <font>
        <color rgb="FF7030A0"/>
      </font>
      <fill>
        <patternFill>
          <bgColor rgb="FFCCCCFF"/>
        </patternFill>
      </fill>
    </dxf>
    <dxf>
      <font>
        <color rgb="FF00487E"/>
      </font>
      <fill>
        <patternFill>
          <bgColor rgb="FF66CCFF"/>
        </patternFill>
      </fill>
    </dxf>
    <dxf>
      <font>
        <b/>
        <i val="0"/>
        <color rgb="FF7030A0"/>
      </font>
      <fill>
        <patternFill>
          <bgColor rgb="FF9999FF"/>
        </patternFill>
      </fill>
    </dxf>
    <dxf>
      <font>
        <color rgb="FF339966"/>
      </font>
      <fill>
        <patternFill>
          <bgColor rgb="FF3FBF7F"/>
        </patternFill>
      </fill>
    </dxf>
    <dxf>
      <font>
        <color theme="5" tint="0.39994506668294322"/>
      </font>
      <fill>
        <patternFill>
          <bgColor theme="5" tint="0.79998168889431442"/>
        </patternFill>
      </fill>
    </dxf>
    <dxf>
      <font>
        <color rgb="FF00487E"/>
      </font>
      <fill>
        <patternFill>
          <bgColor rgb="FF66CCFF"/>
        </patternFill>
      </fill>
    </dxf>
    <dxf>
      <font>
        <color rgb="FF7030A0"/>
      </font>
      <fill>
        <patternFill>
          <bgColor rgb="FFCCCCFF"/>
        </patternFill>
      </fill>
    </dxf>
    <dxf>
      <font>
        <color rgb="FF339966"/>
      </font>
      <fill>
        <patternFill>
          <bgColor rgb="FFC9EDDB"/>
        </patternFill>
      </fill>
    </dxf>
    <dxf>
      <font>
        <color rgb="FF339966"/>
      </font>
      <fill>
        <patternFill>
          <bgColor rgb="FF8BD9B2"/>
        </patternFill>
      </fill>
    </dxf>
    <dxf>
      <font>
        <color rgb="FF339966"/>
      </font>
      <fill>
        <patternFill>
          <bgColor rgb="FF3FBF7F"/>
        </patternFill>
      </fill>
    </dxf>
    <dxf>
      <font>
        <color theme="5" tint="0.39994506668294322"/>
      </font>
      <fill>
        <patternFill>
          <bgColor theme="5" tint="0.79998168889431442"/>
        </patternFill>
      </fill>
    </dxf>
    <dxf>
      <font>
        <b/>
        <i val="0"/>
        <color rgb="FF7030A0"/>
      </font>
      <fill>
        <patternFill>
          <bgColor rgb="FF9999FF"/>
        </patternFill>
      </fill>
    </dxf>
    <dxf>
      <font>
        <color rgb="FF339966"/>
      </font>
      <fill>
        <patternFill>
          <bgColor rgb="FF8BD9B2"/>
        </patternFill>
      </fill>
    </dxf>
    <dxf>
      <font>
        <color theme="5" tint="0.39994506668294322"/>
      </font>
      <fill>
        <patternFill>
          <bgColor theme="5" tint="0.79998168889431442"/>
        </patternFill>
      </fill>
    </dxf>
    <dxf>
      <font>
        <color rgb="FF339966"/>
      </font>
      <fill>
        <patternFill>
          <bgColor rgb="FF3FBF7F"/>
        </patternFill>
      </fill>
    </dxf>
    <dxf>
      <font>
        <color rgb="FF339966"/>
      </font>
      <fill>
        <patternFill>
          <bgColor rgb="FFC9EDDB"/>
        </patternFill>
      </fill>
    </dxf>
    <dxf>
      <font>
        <color rgb="FF7030A0"/>
      </font>
      <fill>
        <patternFill>
          <bgColor rgb="FFCCCCFF"/>
        </patternFill>
      </fill>
    </dxf>
    <dxf>
      <font>
        <color rgb="FF00487E"/>
      </font>
      <fill>
        <patternFill>
          <bgColor rgb="FF66CCFF"/>
        </patternFill>
      </fill>
    </dxf>
    <dxf>
      <font>
        <b/>
        <i val="0"/>
        <color rgb="FF7030A0"/>
      </font>
      <fill>
        <patternFill>
          <bgColor rgb="FF9999FF"/>
        </patternFill>
      </fill>
    </dxf>
    <dxf>
      <font>
        <color rgb="FF339966"/>
      </font>
      <fill>
        <patternFill>
          <bgColor rgb="FFC9EDDB"/>
        </patternFill>
      </fill>
    </dxf>
    <dxf>
      <font>
        <color theme="5" tint="0.39994506668294322"/>
      </font>
      <fill>
        <patternFill>
          <bgColor theme="5" tint="0.79998168889431442"/>
        </patternFill>
      </fill>
    </dxf>
    <dxf>
      <font>
        <color rgb="FF339966"/>
      </font>
      <fill>
        <patternFill>
          <bgColor rgb="FF3FBF7F"/>
        </patternFill>
      </fill>
    </dxf>
    <dxf>
      <font>
        <color rgb="FF339966"/>
      </font>
      <fill>
        <patternFill>
          <bgColor rgb="FF8BD9B2"/>
        </patternFill>
      </fill>
    </dxf>
    <dxf>
      <font>
        <color rgb="FF7030A0"/>
      </font>
      <fill>
        <patternFill>
          <bgColor rgb="FFCCCCFF"/>
        </patternFill>
      </fill>
    </dxf>
    <dxf>
      <font>
        <color rgb="FF00487E"/>
      </font>
      <fill>
        <patternFill>
          <bgColor rgb="FF66CCFF"/>
        </patternFill>
      </fill>
    </dxf>
    <dxf>
      <font>
        <b/>
        <i val="0"/>
        <color rgb="FF7030A0"/>
      </font>
      <fill>
        <patternFill>
          <bgColor rgb="FF9999FF"/>
        </patternFill>
      </fill>
    </dxf>
    <dxf>
      <font>
        <color theme="5" tint="0.39994506668294322"/>
      </font>
      <fill>
        <patternFill>
          <bgColor theme="5" tint="0.79998168889431442"/>
        </patternFill>
      </fill>
    </dxf>
    <dxf>
      <font>
        <color rgb="FF339966"/>
      </font>
      <fill>
        <patternFill>
          <bgColor rgb="FF3FBF7F"/>
        </patternFill>
      </fill>
    </dxf>
    <dxf>
      <font>
        <color rgb="FF339966"/>
      </font>
      <fill>
        <patternFill>
          <bgColor rgb="FF8BD9B2"/>
        </patternFill>
      </fill>
    </dxf>
    <dxf>
      <font>
        <color rgb="FF339966"/>
      </font>
      <fill>
        <patternFill>
          <bgColor rgb="FFC9EDDB"/>
        </patternFill>
      </fill>
    </dxf>
    <dxf>
      <font>
        <color rgb="FF7030A0"/>
      </font>
      <fill>
        <patternFill>
          <bgColor rgb="FFCCCCFF"/>
        </patternFill>
      </fill>
    </dxf>
    <dxf>
      <font>
        <color rgb="FF00487E"/>
      </font>
      <fill>
        <patternFill>
          <bgColor rgb="FF66CCFF"/>
        </patternFill>
      </fill>
    </dxf>
    <dxf>
      <font>
        <b/>
        <i val="0"/>
        <color rgb="FF7030A0"/>
      </font>
      <fill>
        <patternFill>
          <bgColor rgb="FF9999FF"/>
        </patternFill>
      </fill>
    </dxf>
    <dxf>
      <font>
        <b/>
        <i val="0"/>
        <color rgb="FF7030A0"/>
      </font>
      <fill>
        <patternFill>
          <bgColor rgb="FF9999FF"/>
        </patternFill>
      </fill>
    </dxf>
    <dxf>
      <font>
        <color rgb="FF339966"/>
      </font>
      <fill>
        <patternFill>
          <bgColor rgb="FF8BD9B2"/>
        </patternFill>
      </fill>
    </dxf>
    <dxf>
      <font>
        <color rgb="FF339966"/>
      </font>
      <fill>
        <patternFill>
          <bgColor rgb="FFC9EDDB"/>
        </patternFill>
      </fill>
    </dxf>
    <dxf>
      <font>
        <color rgb="FF7030A0"/>
      </font>
      <fill>
        <patternFill>
          <bgColor rgb="FFCCCCFF"/>
        </patternFill>
      </fill>
    </dxf>
    <dxf>
      <font>
        <color rgb="FF00487E"/>
      </font>
      <fill>
        <patternFill>
          <bgColor rgb="FF66CCFF"/>
        </patternFill>
      </fill>
    </dxf>
    <dxf>
      <font>
        <b/>
        <i val="0"/>
        <color rgb="FF7030A0"/>
      </font>
      <fill>
        <patternFill>
          <bgColor rgb="FF9999FF"/>
        </patternFill>
      </fill>
    </dxf>
    <dxf>
      <font>
        <color theme="5" tint="0.39994506668294322"/>
      </font>
      <fill>
        <patternFill>
          <bgColor theme="5" tint="0.79998168889431442"/>
        </patternFill>
      </fill>
    </dxf>
    <dxf>
      <font>
        <color rgb="FF339966"/>
      </font>
      <fill>
        <patternFill>
          <bgColor rgb="FF3FBF7F"/>
        </patternFill>
      </fill>
    </dxf>
    <dxf>
      <font>
        <color rgb="FF339966"/>
      </font>
      <fill>
        <patternFill>
          <bgColor rgb="FFC9EDDB"/>
        </patternFill>
      </fill>
    </dxf>
    <dxf>
      <font>
        <color rgb="FF7030A0"/>
      </font>
      <fill>
        <patternFill>
          <bgColor rgb="FFCCCCFF"/>
        </patternFill>
      </fill>
    </dxf>
    <dxf>
      <font>
        <color rgb="FF00487E"/>
      </font>
      <fill>
        <patternFill>
          <bgColor rgb="FF66CCFF"/>
        </patternFill>
      </fill>
    </dxf>
    <dxf>
      <font>
        <b/>
        <i val="0"/>
        <color rgb="FF7030A0"/>
      </font>
      <fill>
        <patternFill>
          <bgColor rgb="FF9999FF"/>
        </patternFill>
      </fill>
    </dxf>
    <dxf>
      <font>
        <color rgb="FF339966"/>
      </font>
      <fill>
        <patternFill>
          <bgColor rgb="FF8BD9B2"/>
        </patternFill>
      </fill>
    </dxf>
    <dxf>
      <font>
        <color theme="5" tint="0.39994506668294322"/>
      </font>
      <fill>
        <patternFill>
          <bgColor theme="5" tint="0.79998168889431442"/>
        </patternFill>
      </fill>
    </dxf>
    <dxf>
      <font>
        <color rgb="FF339966"/>
      </font>
      <fill>
        <patternFill>
          <bgColor rgb="FF3FBF7F"/>
        </patternFill>
      </fill>
    </dxf>
    <dxf>
      <font>
        <b/>
        <i val="0"/>
        <color rgb="FF7030A0"/>
      </font>
      <fill>
        <patternFill>
          <bgColor rgb="FF9999FF"/>
        </patternFill>
      </fill>
    </dxf>
    <dxf>
      <font>
        <color theme="5" tint="0.39994506668294322"/>
      </font>
      <fill>
        <patternFill>
          <bgColor theme="5" tint="0.79998168889431442"/>
        </patternFill>
      </fill>
    </dxf>
    <dxf>
      <font>
        <color rgb="FF339966"/>
      </font>
      <fill>
        <patternFill>
          <bgColor rgb="FF3FBF7F"/>
        </patternFill>
      </fill>
    </dxf>
    <dxf>
      <font>
        <color rgb="FF339966"/>
      </font>
      <fill>
        <patternFill>
          <bgColor rgb="FF8BD9B2"/>
        </patternFill>
      </fill>
    </dxf>
    <dxf>
      <font>
        <color rgb="FF339966"/>
      </font>
      <fill>
        <patternFill>
          <bgColor rgb="FFC9EDDB"/>
        </patternFill>
      </fill>
    </dxf>
    <dxf>
      <font>
        <color rgb="FF7030A0"/>
      </font>
      <fill>
        <patternFill>
          <bgColor rgb="FFCCCCFF"/>
        </patternFill>
      </fill>
    </dxf>
    <dxf>
      <font>
        <color rgb="FF00487E"/>
      </font>
      <fill>
        <patternFill>
          <bgColor rgb="FF66CCFF"/>
        </patternFill>
      </fill>
    </dxf>
    <dxf>
      <font>
        <color rgb="FF00487E"/>
      </font>
      <fill>
        <patternFill>
          <bgColor rgb="FF66CCFF"/>
        </patternFill>
      </fill>
    </dxf>
    <dxf>
      <font>
        <b/>
        <i val="0"/>
        <color rgb="FF7030A0"/>
      </font>
      <fill>
        <patternFill>
          <bgColor rgb="FF9999FF"/>
        </patternFill>
      </fill>
    </dxf>
    <dxf>
      <font>
        <color theme="5" tint="0.39994506668294322"/>
      </font>
      <fill>
        <patternFill>
          <bgColor theme="5" tint="0.79998168889431442"/>
        </patternFill>
      </fill>
    </dxf>
    <dxf>
      <font>
        <color rgb="FF339966"/>
      </font>
      <fill>
        <patternFill>
          <bgColor rgb="FF69CD9B"/>
        </patternFill>
      </fill>
    </dxf>
    <dxf>
      <font>
        <color rgb="FF339966"/>
      </font>
      <fill>
        <patternFill>
          <bgColor rgb="FF9DDFBE"/>
        </patternFill>
      </fill>
    </dxf>
    <dxf>
      <font>
        <color rgb="FF339966"/>
      </font>
      <fill>
        <patternFill>
          <bgColor rgb="FFC6ECD9"/>
        </patternFill>
      </fill>
    </dxf>
    <dxf>
      <font>
        <color rgb="FF7030A0"/>
      </font>
      <fill>
        <patternFill>
          <bgColor rgb="FFCCCCFF"/>
        </patternFill>
      </fill>
    </dxf>
    <dxf>
      <font>
        <color theme="0"/>
      </font>
      <fill>
        <patternFill>
          <bgColor rgb="FF4C77CE"/>
        </patternFill>
      </fill>
    </dxf>
    <dxf>
      <font>
        <color auto="1"/>
      </font>
      <fill>
        <patternFill>
          <bgColor rgb="FFF94661"/>
        </patternFill>
      </fill>
    </dxf>
    <dxf>
      <font>
        <color theme="1"/>
      </font>
      <fill>
        <patternFill>
          <bgColor rgb="FFF94661"/>
        </patternFill>
      </fill>
    </dxf>
    <dxf>
      <font>
        <color auto="1"/>
      </font>
      <fill>
        <patternFill>
          <bgColor rgb="FFF94661"/>
        </patternFill>
      </fill>
    </dxf>
    <dxf>
      <font>
        <color auto="1"/>
      </font>
      <fill>
        <patternFill>
          <bgColor rgb="FFFDC752"/>
        </patternFill>
      </fill>
    </dxf>
    <dxf>
      <font>
        <color auto="1"/>
      </font>
      <fill>
        <patternFill>
          <bgColor rgb="FFD2E65D"/>
        </patternFill>
      </fill>
    </dxf>
    <dxf>
      <font>
        <color auto="1"/>
      </font>
      <fill>
        <patternFill>
          <bgColor rgb="FFD2E65D"/>
        </patternFill>
      </fill>
    </dxf>
    <dxf>
      <font>
        <color rgb="FF7030A0"/>
      </font>
      <fill>
        <patternFill>
          <bgColor rgb="FFCCCCFF"/>
        </patternFill>
      </fill>
    </dxf>
    <dxf>
      <font>
        <color rgb="FF00487E"/>
      </font>
      <fill>
        <patternFill>
          <bgColor rgb="FF66CCFF"/>
        </patternFill>
      </fill>
    </dxf>
    <dxf>
      <font>
        <color theme="5" tint="0.39994506668294322"/>
      </font>
      <fill>
        <patternFill>
          <bgColor theme="5" tint="0.79998168889431442"/>
        </patternFill>
      </fill>
    </dxf>
    <dxf>
      <font>
        <color rgb="FF339966"/>
      </font>
      <fill>
        <patternFill>
          <bgColor rgb="FF3FBF7F"/>
        </patternFill>
      </fill>
    </dxf>
    <dxf>
      <font>
        <color rgb="FF339966"/>
      </font>
      <fill>
        <patternFill>
          <bgColor rgb="FF8BD9B2"/>
        </patternFill>
      </fill>
    </dxf>
    <dxf>
      <font>
        <color rgb="FF339966"/>
      </font>
      <fill>
        <patternFill>
          <bgColor rgb="FFC9EDDB"/>
        </patternFill>
      </fill>
    </dxf>
    <dxf>
      <font>
        <color rgb="FF339966"/>
      </font>
      <fill>
        <patternFill>
          <bgColor rgb="FF3FBF7F"/>
        </patternFill>
      </fill>
    </dxf>
    <dxf>
      <font>
        <color rgb="FF00487E"/>
      </font>
      <fill>
        <patternFill>
          <bgColor rgb="FF66CCFF"/>
        </patternFill>
      </fill>
    </dxf>
    <dxf>
      <font>
        <color rgb="FF339966"/>
      </font>
      <fill>
        <patternFill>
          <bgColor rgb="FF8BD9B2"/>
        </patternFill>
      </fill>
    </dxf>
    <dxf>
      <font>
        <color theme="5" tint="0.39994506668294322"/>
      </font>
      <fill>
        <patternFill>
          <bgColor theme="5" tint="0.79998168889431442"/>
        </patternFill>
      </fill>
    </dxf>
    <dxf>
      <font>
        <color rgb="FF339966"/>
      </font>
      <fill>
        <patternFill>
          <bgColor rgb="FFC9EDDB"/>
        </patternFill>
      </fill>
    </dxf>
    <dxf>
      <font>
        <color rgb="FF7030A0"/>
      </font>
      <fill>
        <patternFill>
          <bgColor rgb="FFCCCCFF"/>
        </patternFill>
      </fill>
    </dxf>
    <dxf>
      <font>
        <color rgb="FF339966"/>
      </font>
      <fill>
        <patternFill>
          <bgColor rgb="FFC9EDDB"/>
        </patternFill>
      </fill>
    </dxf>
    <dxf>
      <font>
        <color rgb="FF7030A0"/>
      </font>
      <fill>
        <patternFill>
          <bgColor rgb="FFCCCCFF"/>
        </patternFill>
      </fill>
    </dxf>
    <dxf>
      <font>
        <color rgb="FF339966"/>
      </font>
      <fill>
        <patternFill>
          <bgColor rgb="FF8BD9B2"/>
        </patternFill>
      </fill>
    </dxf>
    <dxf>
      <font>
        <color rgb="FF339966"/>
      </font>
      <fill>
        <patternFill>
          <bgColor rgb="FF3FBF7F"/>
        </patternFill>
      </fill>
    </dxf>
    <dxf>
      <font>
        <color theme="5" tint="0.39994506668294322"/>
      </font>
      <fill>
        <patternFill>
          <bgColor theme="5" tint="0.79998168889431442"/>
        </patternFill>
      </fill>
    </dxf>
    <dxf>
      <font>
        <color rgb="FF00487E"/>
      </font>
      <fill>
        <patternFill>
          <bgColor rgb="FF66CCFF"/>
        </patternFill>
      </fill>
    </dxf>
    <dxf>
      <font>
        <color theme="5" tint="0.39994506668294322"/>
      </font>
      <fill>
        <patternFill>
          <bgColor theme="5" tint="0.79998168889431442"/>
        </patternFill>
      </fill>
    </dxf>
    <dxf>
      <font>
        <color rgb="FF002060"/>
      </font>
      <fill>
        <patternFill>
          <bgColor rgb="FF66CCFF"/>
        </patternFill>
      </fill>
    </dxf>
    <dxf>
      <font>
        <color rgb="FF7030A0"/>
      </font>
      <fill>
        <patternFill>
          <bgColor rgb="FFCCCCFF"/>
        </patternFill>
      </fill>
    </dxf>
    <dxf>
      <font>
        <color rgb="FF339966"/>
      </font>
      <fill>
        <patternFill>
          <bgColor rgb="FFD0F0E0"/>
        </patternFill>
      </fill>
    </dxf>
    <dxf>
      <font>
        <color rgb="FF339966"/>
      </font>
      <fill>
        <patternFill>
          <bgColor rgb="FFA6E2C4"/>
        </patternFill>
      </fill>
    </dxf>
    <dxf>
      <font>
        <color rgb="FF339966"/>
      </font>
      <fill>
        <patternFill>
          <bgColor rgb="FF4FC58A"/>
        </patternFill>
      </fill>
    </dxf>
    <dxf>
      <font>
        <b/>
        <i val="0"/>
        <color rgb="FF7030A0"/>
      </font>
      <fill>
        <patternFill>
          <bgColor rgb="FF9999FF"/>
        </patternFill>
      </fill>
    </dxf>
    <dxf>
      <font>
        <color theme="5" tint="0.39994506668294322"/>
      </font>
      <fill>
        <patternFill>
          <bgColor theme="5" tint="0.79998168889431442"/>
        </patternFill>
      </fill>
    </dxf>
    <dxf>
      <font>
        <color rgb="FF339966"/>
      </font>
      <fill>
        <patternFill>
          <bgColor rgb="FF3FBF7F"/>
        </patternFill>
      </fill>
    </dxf>
    <dxf>
      <font>
        <color rgb="FF339966"/>
      </font>
      <fill>
        <patternFill>
          <bgColor rgb="FF8BD9B2"/>
        </patternFill>
      </fill>
    </dxf>
    <dxf>
      <font>
        <color rgb="FF339966"/>
      </font>
      <fill>
        <patternFill>
          <bgColor rgb="FFC9EDDB"/>
        </patternFill>
      </fill>
    </dxf>
    <dxf>
      <font>
        <color rgb="FF7030A0"/>
      </font>
      <fill>
        <patternFill>
          <bgColor rgb="FFCCCCFF"/>
        </patternFill>
      </fill>
    </dxf>
    <dxf>
      <font>
        <color rgb="FF00487E"/>
      </font>
      <fill>
        <patternFill>
          <bgColor rgb="FF66CCFF"/>
        </patternFill>
      </fill>
    </dxf>
    <dxf>
      <font>
        <color rgb="FF00487E"/>
      </font>
      <fill>
        <patternFill>
          <bgColor rgb="FF66CCFF"/>
        </patternFill>
      </fill>
    </dxf>
    <dxf>
      <font>
        <color rgb="FF339966"/>
      </font>
      <fill>
        <patternFill>
          <bgColor rgb="FF8BD9B2"/>
        </patternFill>
      </fill>
    </dxf>
    <dxf>
      <font>
        <color rgb="FF339966"/>
      </font>
      <fill>
        <patternFill>
          <bgColor rgb="FFC9EDDB"/>
        </patternFill>
      </fill>
    </dxf>
    <dxf>
      <font>
        <color rgb="FF7030A0"/>
      </font>
      <fill>
        <patternFill>
          <bgColor rgb="FFCCCCFF"/>
        </patternFill>
      </fill>
    </dxf>
    <dxf>
      <font>
        <b/>
        <i val="0"/>
        <color rgb="FF7030A0"/>
      </font>
      <fill>
        <patternFill>
          <bgColor rgb="FF9999FF"/>
        </patternFill>
      </fill>
    </dxf>
    <dxf>
      <font>
        <color theme="5" tint="0.39994506668294322"/>
      </font>
      <fill>
        <patternFill>
          <bgColor theme="5" tint="0.79998168889431442"/>
        </patternFill>
      </fill>
    </dxf>
    <dxf>
      <font>
        <color rgb="FF339966"/>
      </font>
      <fill>
        <patternFill>
          <bgColor rgb="FF3FBF7F"/>
        </patternFill>
      </fill>
    </dxf>
    <dxf>
      <font>
        <color rgb="FF339966"/>
      </font>
      <fill>
        <patternFill>
          <bgColor rgb="FFC9EDDB"/>
        </patternFill>
      </fill>
    </dxf>
    <dxf>
      <font>
        <color rgb="FF00487E"/>
      </font>
      <fill>
        <patternFill>
          <bgColor rgb="FF66CCFF"/>
        </patternFill>
      </fill>
    </dxf>
    <dxf>
      <font>
        <b/>
        <i val="0"/>
        <color rgb="FF7030A0"/>
      </font>
      <fill>
        <patternFill>
          <bgColor rgb="FF9999FF"/>
        </patternFill>
      </fill>
    </dxf>
    <dxf>
      <font>
        <color theme="5" tint="0.39994506668294322"/>
      </font>
      <fill>
        <patternFill>
          <bgColor theme="5" tint="0.79998168889431442"/>
        </patternFill>
      </fill>
    </dxf>
    <dxf>
      <font>
        <color rgb="FF7030A0"/>
      </font>
      <fill>
        <patternFill>
          <bgColor rgb="FFCCCCFF"/>
        </patternFill>
      </fill>
    </dxf>
    <dxf>
      <font>
        <color rgb="FF339966"/>
      </font>
      <fill>
        <patternFill>
          <bgColor rgb="FF8BD9B2"/>
        </patternFill>
      </fill>
    </dxf>
    <dxf>
      <font>
        <color rgb="FF339966"/>
      </font>
      <fill>
        <patternFill>
          <bgColor rgb="FF3FBF7F"/>
        </patternFill>
      </fill>
    </dxf>
    <dxf>
      <font>
        <color theme="5" tint="0.39994506668294322"/>
      </font>
      <fill>
        <patternFill>
          <bgColor theme="5" tint="0.79998168889431442"/>
        </patternFill>
      </fill>
    </dxf>
    <dxf>
      <font>
        <color rgb="FF339966"/>
      </font>
      <fill>
        <patternFill>
          <bgColor rgb="FF3FBF7F"/>
        </patternFill>
      </fill>
    </dxf>
    <dxf>
      <font>
        <color rgb="FF339966"/>
      </font>
      <fill>
        <patternFill>
          <bgColor rgb="FF8BD9B2"/>
        </patternFill>
      </fill>
    </dxf>
    <dxf>
      <font>
        <color rgb="FF339966"/>
      </font>
      <fill>
        <patternFill>
          <bgColor rgb="FFC9EDDB"/>
        </patternFill>
      </fill>
    </dxf>
    <dxf>
      <font>
        <color rgb="FF7030A0"/>
      </font>
      <fill>
        <patternFill>
          <bgColor rgb="FFCCCCFF"/>
        </patternFill>
      </fill>
    </dxf>
    <dxf>
      <font>
        <color rgb="FF00487E"/>
      </font>
      <fill>
        <patternFill>
          <bgColor rgb="FF66CCFF"/>
        </patternFill>
      </fill>
    </dxf>
    <dxf>
      <font>
        <b/>
        <i val="0"/>
        <color rgb="FF7030A0"/>
      </font>
      <fill>
        <patternFill>
          <bgColor rgb="FF9999FF"/>
        </patternFill>
      </fill>
    </dxf>
    <dxf>
      <font>
        <color rgb="FF339966"/>
      </font>
      <fill>
        <patternFill>
          <bgColor rgb="FFC9EDDB"/>
        </patternFill>
      </fill>
    </dxf>
    <dxf>
      <font>
        <color rgb="FF00487E"/>
      </font>
      <fill>
        <patternFill>
          <bgColor rgb="FF66CCFF"/>
        </patternFill>
      </fill>
    </dxf>
    <dxf>
      <font>
        <b/>
        <i val="0"/>
        <color rgb="FF7030A0"/>
      </font>
      <fill>
        <patternFill>
          <bgColor rgb="FF9999FF"/>
        </patternFill>
      </fill>
    </dxf>
    <dxf>
      <font>
        <color rgb="FF7030A0"/>
      </font>
      <fill>
        <patternFill>
          <bgColor rgb="FFCCCCFF"/>
        </patternFill>
      </fill>
    </dxf>
    <dxf>
      <font>
        <color theme="5" tint="0.39994506668294322"/>
      </font>
      <fill>
        <patternFill>
          <bgColor theme="5" tint="0.79998168889431442"/>
        </patternFill>
      </fill>
    </dxf>
    <dxf>
      <font>
        <color rgb="FF339966"/>
      </font>
      <fill>
        <patternFill>
          <bgColor rgb="FF3FBF7F"/>
        </patternFill>
      </fill>
    </dxf>
    <dxf>
      <font>
        <color rgb="FF339966"/>
      </font>
      <fill>
        <patternFill>
          <bgColor rgb="FF8BD9B2"/>
        </patternFill>
      </fill>
    </dxf>
    <dxf>
      <font>
        <b/>
        <i val="0"/>
        <color rgb="FF7030A0"/>
      </font>
      <fill>
        <patternFill>
          <bgColor rgb="FF9999FF"/>
        </patternFill>
      </fill>
    </dxf>
    <dxf>
      <font>
        <color rgb="FF339966"/>
      </font>
      <fill>
        <patternFill>
          <bgColor rgb="FF3FBF7F"/>
        </patternFill>
      </fill>
    </dxf>
    <dxf>
      <font>
        <color rgb="FF339966"/>
      </font>
      <fill>
        <patternFill>
          <bgColor rgb="FFC9EDDB"/>
        </patternFill>
      </fill>
    </dxf>
    <dxf>
      <font>
        <color rgb="FF7030A0"/>
      </font>
      <fill>
        <patternFill>
          <bgColor rgb="FFCCCCFF"/>
        </patternFill>
      </fill>
    </dxf>
    <dxf>
      <font>
        <color rgb="FF00487E"/>
      </font>
      <fill>
        <patternFill>
          <bgColor rgb="FF66CCFF"/>
        </patternFill>
      </fill>
    </dxf>
    <dxf>
      <font>
        <color theme="5" tint="0.39994506668294322"/>
      </font>
      <fill>
        <patternFill>
          <bgColor theme="5" tint="0.79998168889431442"/>
        </patternFill>
      </fill>
    </dxf>
    <dxf>
      <font>
        <color rgb="FF339966"/>
      </font>
      <fill>
        <patternFill>
          <bgColor rgb="FF8BD9B2"/>
        </patternFill>
      </fill>
    </dxf>
    <dxf>
      <font>
        <color theme="5" tint="0.39994506668294322"/>
      </font>
      <fill>
        <patternFill>
          <bgColor theme="5" tint="0.79998168889431442"/>
        </patternFill>
      </fill>
    </dxf>
    <dxf>
      <font>
        <color rgb="FF339966"/>
      </font>
      <fill>
        <patternFill>
          <bgColor rgb="FF3FBF7F"/>
        </patternFill>
      </fill>
    </dxf>
    <dxf>
      <font>
        <color rgb="FF339966"/>
      </font>
      <fill>
        <patternFill>
          <bgColor rgb="FF8BD9B2"/>
        </patternFill>
      </fill>
    </dxf>
    <dxf>
      <font>
        <color rgb="FF339966"/>
      </font>
      <fill>
        <patternFill>
          <bgColor rgb="FFC9EDDB"/>
        </patternFill>
      </fill>
    </dxf>
    <dxf>
      <font>
        <color rgb="FF7030A0"/>
      </font>
      <fill>
        <patternFill>
          <bgColor rgb="FFCCCCFF"/>
        </patternFill>
      </fill>
    </dxf>
    <dxf>
      <font>
        <b/>
        <i val="0"/>
        <color rgb="FF7030A0"/>
      </font>
      <fill>
        <patternFill>
          <bgColor rgb="FF9999FF"/>
        </patternFill>
      </fill>
    </dxf>
    <dxf>
      <font>
        <color rgb="FF00487E"/>
      </font>
      <fill>
        <patternFill>
          <bgColor rgb="FF66CCFF"/>
        </patternFill>
      </fill>
    </dxf>
    <dxf>
      <font>
        <b/>
        <i val="0"/>
        <color rgb="FF7030A0"/>
      </font>
      <fill>
        <patternFill>
          <bgColor rgb="FF9999FF"/>
        </patternFill>
      </fill>
    </dxf>
    <dxf>
      <font>
        <color rgb="FF00487E"/>
      </font>
      <fill>
        <patternFill>
          <bgColor rgb="FF66CCFF"/>
        </patternFill>
      </fill>
    </dxf>
    <dxf>
      <font>
        <color rgb="FF7030A0"/>
      </font>
      <fill>
        <patternFill>
          <bgColor rgb="FFCCCCFF"/>
        </patternFill>
      </fill>
    </dxf>
    <dxf>
      <font>
        <color rgb="FF339966"/>
      </font>
      <fill>
        <patternFill>
          <bgColor rgb="FFC9EDDB"/>
        </patternFill>
      </fill>
    </dxf>
    <dxf>
      <font>
        <color rgb="FF339966"/>
      </font>
      <fill>
        <patternFill>
          <bgColor rgb="FF8BD9B2"/>
        </patternFill>
      </fill>
    </dxf>
    <dxf>
      <font>
        <color rgb="FF339966"/>
      </font>
      <fill>
        <patternFill>
          <bgColor rgb="FF3FBF7F"/>
        </patternFill>
      </fill>
    </dxf>
    <dxf>
      <font>
        <color theme="5" tint="0.39994506668294322"/>
      </font>
      <fill>
        <patternFill>
          <bgColor theme="5" tint="0.79998168889431442"/>
        </patternFill>
      </fill>
    </dxf>
    <dxf>
      <font>
        <b/>
        <i val="0"/>
        <color rgb="FF7030A0"/>
      </font>
      <fill>
        <patternFill>
          <bgColor rgb="FF9999FF"/>
        </patternFill>
      </fill>
    </dxf>
    <dxf>
      <font>
        <color rgb="FF339966"/>
      </font>
      <fill>
        <patternFill>
          <bgColor rgb="FF8BD9B2"/>
        </patternFill>
      </fill>
    </dxf>
    <dxf>
      <font>
        <color rgb="FF339966"/>
      </font>
      <fill>
        <patternFill>
          <bgColor rgb="FFC9EDDB"/>
        </patternFill>
      </fill>
    </dxf>
    <dxf>
      <font>
        <color rgb="FF00487E"/>
      </font>
      <fill>
        <patternFill>
          <bgColor rgb="FF66CCFF"/>
        </patternFill>
      </fill>
    </dxf>
    <dxf>
      <font>
        <color rgb="FF7030A0"/>
      </font>
      <fill>
        <patternFill>
          <bgColor rgb="FFCCCCFF"/>
        </patternFill>
      </fill>
    </dxf>
    <dxf>
      <font>
        <color theme="5" tint="0.39994506668294322"/>
      </font>
      <fill>
        <patternFill>
          <bgColor theme="5" tint="0.79998168889431442"/>
        </patternFill>
      </fill>
    </dxf>
    <dxf>
      <font>
        <color rgb="FF339966"/>
      </font>
      <fill>
        <patternFill>
          <bgColor rgb="FF3FBF7F"/>
        </patternFill>
      </fill>
    </dxf>
    <dxf>
      <font>
        <color rgb="FF339966"/>
      </font>
      <fill>
        <patternFill>
          <bgColor rgb="FF3FBF7F"/>
        </patternFill>
      </fill>
    </dxf>
    <dxf>
      <font>
        <color rgb="FF339966"/>
      </font>
      <fill>
        <patternFill>
          <bgColor rgb="FF8BD9B2"/>
        </patternFill>
      </fill>
    </dxf>
    <dxf>
      <font>
        <color rgb="FF339966"/>
      </font>
      <fill>
        <patternFill>
          <bgColor rgb="FFC9EDDB"/>
        </patternFill>
      </fill>
    </dxf>
    <dxf>
      <font>
        <color rgb="FF7030A0"/>
      </font>
      <fill>
        <patternFill>
          <bgColor rgb="FFCCCCFF"/>
        </patternFill>
      </fill>
    </dxf>
    <dxf>
      <font>
        <color rgb="FF00487E"/>
      </font>
      <fill>
        <patternFill>
          <bgColor rgb="FF66CCFF"/>
        </patternFill>
      </fill>
    </dxf>
    <dxf>
      <font>
        <b/>
        <i val="0"/>
        <color rgb="FF7030A0"/>
      </font>
      <fill>
        <patternFill>
          <bgColor rgb="FF9999FF"/>
        </patternFill>
      </fill>
    </dxf>
    <dxf>
      <font>
        <color theme="5" tint="0.39994506668294322"/>
      </font>
      <fill>
        <patternFill>
          <bgColor theme="5" tint="0.79998168889431442"/>
        </patternFill>
      </fill>
    </dxf>
    <dxf>
      <font>
        <color rgb="FF00487E"/>
      </font>
      <fill>
        <patternFill>
          <bgColor rgb="FF66CCFF"/>
        </patternFill>
      </fill>
    </dxf>
    <dxf>
      <font>
        <color rgb="FF7030A0"/>
      </font>
      <fill>
        <patternFill>
          <bgColor rgb="FFCCCCFF"/>
        </patternFill>
      </fill>
    </dxf>
    <dxf>
      <font>
        <color rgb="FF339966"/>
      </font>
      <fill>
        <patternFill>
          <bgColor rgb="FFC9EDDB"/>
        </patternFill>
      </fill>
    </dxf>
    <dxf>
      <font>
        <color rgb="FF339966"/>
      </font>
      <fill>
        <patternFill>
          <bgColor rgb="FF8BD9B2"/>
        </patternFill>
      </fill>
    </dxf>
    <dxf>
      <font>
        <color rgb="FF339966"/>
      </font>
      <fill>
        <patternFill>
          <bgColor rgb="FF3FBF7F"/>
        </patternFill>
      </fill>
    </dxf>
    <dxf>
      <font>
        <color theme="5" tint="0.39994506668294322"/>
      </font>
      <fill>
        <patternFill>
          <bgColor theme="5" tint="0.79998168889431442"/>
        </patternFill>
      </fill>
    </dxf>
    <dxf>
      <font>
        <b/>
        <i val="0"/>
        <color rgb="FF7030A0"/>
      </font>
      <fill>
        <patternFill>
          <bgColor rgb="FF9999FF"/>
        </patternFill>
      </fill>
    </dxf>
    <dxf>
      <font>
        <color rgb="FF339966"/>
      </font>
      <fill>
        <patternFill>
          <bgColor rgb="FF3FBF7F"/>
        </patternFill>
      </fill>
    </dxf>
    <dxf>
      <font>
        <b/>
        <i val="0"/>
        <color rgb="FF7030A0"/>
      </font>
      <fill>
        <patternFill>
          <bgColor rgb="FF9999FF"/>
        </patternFill>
      </fill>
    </dxf>
    <dxf>
      <font>
        <color rgb="FF00487E"/>
      </font>
      <fill>
        <patternFill>
          <bgColor rgb="FF66CCFF"/>
        </patternFill>
      </fill>
    </dxf>
    <dxf>
      <font>
        <color rgb="FF7030A0"/>
      </font>
      <fill>
        <patternFill>
          <bgColor rgb="FFCCCCFF"/>
        </patternFill>
      </fill>
    </dxf>
    <dxf>
      <font>
        <color rgb="FF339966"/>
      </font>
      <fill>
        <patternFill>
          <bgColor rgb="FFC9EDDB"/>
        </patternFill>
      </fill>
    </dxf>
    <dxf>
      <font>
        <color rgb="FF339966"/>
      </font>
      <fill>
        <patternFill>
          <bgColor rgb="FF8BD9B2"/>
        </patternFill>
      </fill>
    </dxf>
    <dxf>
      <font>
        <color theme="5" tint="0.39994506668294322"/>
      </font>
      <fill>
        <patternFill>
          <bgColor theme="5" tint="0.79998168889431442"/>
        </patternFill>
      </fill>
    </dxf>
    <dxf>
      <font>
        <color rgb="FF339966"/>
      </font>
      <fill>
        <patternFill>
          <bgColor rgb="FF3FBF7F"/>
        </patternFill>
      </fill>
    </dxf>
    <dxf>
      <font>
        <color rgb="FF339966"/>
      </font>
      <fill>
        <patternFill>
          <bgColor rgb="FF8BD9B2"/>
        </patternFill>
      </fill>
    </dxf>
    <dxf>
      <font>
        <color rgb="FF339966"/>
      </font>
      <fill>
        <patternFill>
          <bgColor rgb="FFC9EDDB"/>
        </patternFill>
      </fill>
    </dxf>
    <dxf>
      <font>
        <color rgb="FF7030A0"/>
      </font>
      <fill>
        <patternFill>
          <bgColor rgb="FFCCCCFF"/>
        </patternFill>
      </fill>
    </dxf>
    <dxf>
      <font>
        <color rgb="FF00487E"/>
      </font>
      <fill>
        <patternFill>
          <bgColor rgb="FF66CCFF"/>
        </patternFill>
      </fill>
    </dxf>
    <dxf>
      <font>
        <color theme="5" tint="0.39994506668294322"/>
      </font>
      <fill>
        <patternFill>
          <bgColor theme="5" tint="0.79998168889431442"/>
        </patternFill>
      </fill>
    </dxf>
    <dxf>
      <font>
        <b/>
        <i val="0"/>
        <color rgb="FF7030A0"/>
      </font>
      <fill>
        <patternFill>
          <bgColor rgb="FF9999FF"/>
        </patternFill>
      </fill>
    </dxf>
    <dxf>
      <font>
        <color theme="5" tint="0.39994506668294322"/>
      </font>
      <fill>
        <patternFill>
          <bgColor theme="5" tint="0.79998168889431442"/>
        </patternFill>
      </fill>
    </dxf>
    <dxf>
      <font>
        <color rgb="FF339966"/>
      </font>
      <fill>
        <patternFill>
          <bgColor rgb="FF3FBF7F"/>
        </patternFill>
      </fill>
    </dxf>
    <dxf>
      <font>
        <color rgb="FF339966"/>
      </font>
      <fill>
        <patternFill>
          <bgColor rgb="FFC9EDDB"/>
        </patternFill>
      </fill>
    </dxf>
    <dxf>
      <font>
        <color rgb="FF00487E"/>
      </font>
      <fill>
        <patternFill>
          <bgColor rgb="FF66CCFF"/>
        </patternFill>
      </fill>
    </dxf>
    <dxf>
      <font>
        <b/>
        <i val="0"/>
        <color rgb="FF7030A0"/>
      </font>
      <fill>
        <patternFill>
          <bgColor rgb="FF9999FF"/>
        </patternFill>
      </fill>
    </dxf>
    <dxf>
      <font>
        <color rgb="FF7030A0"/>
      </font>
      <fill>
        <patternFill>
          <bgColor rgb="FFCCCCFF"/>
        </patternFill>
      </fill>
    </dxf>
    <dxf>
      <font>
        <color rgb="FF339966"/>
      </font>
      <fill>
        <patternFill>
          <bgColor rgb="FF8BD9B2"/>
        </patternFill>
      </fill>
    </dxf>
    <dxf>
      <font>
        <b/>
        <i val="0"/>
        <color rgb="FF7030A0"/>
      </font>
      <fill>
        <patternFill>
          <bgColor rgb="FF9999FF"/>
        </patternFill>
      </fill>
    </dxf>
    <dxf>
      <font>
        <color rgb="FF00487E"/>
      </font>
      <fill>
        <patternFill>
          <bgColor rgb="FF66CCFF"/>
        </patternFill>
      </fill>
    </dxf>
    <dxf>
      <font>
        <color rgb="FF7030A0"/>
      </font>
      <fill>
        <patternFill>
          <bgColor rgb="FFCCCCFF"/>
        </patternFill>
      </fill>
    </dxf>
    <dxf>
      <font>
        <color rgb="FF339966"/>
      </font>
      <fill>
        <patternFill>
          <bgColor rgb="FFC9EDDB"/>
        </patternFill>
      </fill>
    </dxf>
    <dxf>
      <font>
        <color rgb="FF339966"/>
      </font>
      <fill>
        <patternFill>
          <bgColor rgb="FF8BD9B2"/>
        </patternFill>
      </fill>
    </dxf>
    <dxf>
      <font>
        <color rgb="FF339966"/>
      </font>
      <fill>
        <patternFill>
          <bgColor rgb="FF3FBF7F"/>
        </patternFill>
      </fill>
    </dxf>
    <dxf>
      <font>
        <color theme="5" tint="0.39994506668294322"/>
      </font>
      <fill>
        <patternFill>
          <bgColor theme="5" tint="0.79998168889431442"/>
        </patternFill>
      </fill>
    </dxf>
    <dxf>
      <font>
        <color theme="5" tint="0.39994506668294322"/>
      </font>
      <fill>
        <patternFill>
          <bgColor theme="5" tint="0.79998168889431442"/>
        </patternFill>
      </fill>
    </dxf>
    <dxf>
      <font>
        <b/>
        <i val="0"/>
        <color rgb="FF7030A0"/>
      </font>
      <fill>
        <patternFill>
          <bgColor rgb="FF9999FF"/>
        </patternFill>
      </fill>
    </dxf>
    <dxf>
      <font>
        <color rgb="FF00487E"/>
      </font>
      <fill>
        <patternFill>
          <bgColor rgb="FF66CCFF"/>
        </patternFill>
      </fill>
    </dxf>
    <dxf>
      <font>
        <color rgb="FF7030A0"/>
      </font>
      <fill>
        <patternFill>
          <bgColor rgb="FFCCCCFF"/>
        </patternFill>
      </fill>
    </dxf>
    <dxf>
      <font>
        <color rgb="FF339966"/>
      </font>
      <fill>
        <patternFill>
          <bgColor rgb="FFC9EDDB"/>
        </patternFill>
      </fill>
    </dxf>
    <dxf>
      <font>
        <color rgb="FF339966"/>
      </font>
      <fill>
        <patternFill>
          <bgColor rgb="FF8BD9B2"/>
        </patternFill>
      </fill>
    </dxf>
    <dxf>
      <font>
        <color rgb="FF339966"/>
      </font>
      <fill>
        <patternFill>
          <bgColor rgb="FF3FBF7F"/>
        </patternFill>
      </fill>
    </dxf>
    <dxf>
      <font>
        <color rgb="FF339966"/>
      </font>
      <fill>
        <patternFill>
          <bgColor rgb="FF8BD9B2"/>
        </patternFill>
      </fill>
    </dxf>
    <dxf>
      <font>
        <color rgb="FF339966"/>
      </font>
      <fill>
        <patternFill>
          <bgColor rgb="FFC9EDDB"/>
        </patternFill>
      </fill>
    </dxf>
    <dxf>
      <font>
        <color rgb="FF7030A0"/>
      </font>
      <fill>
        <patternFill>
          <bgColor rgb="FFCCCCFF"/>
        </patternFill>
      </fill>
    </dxf>
    <dxf>
      <font>
        <color rgb="FF00487E"/>
      </font>
      <fill>
        <patternFill>
          <bgColor rgb="FF66CCFF"/>
        </patternFill>
      </fill>
    </dxf>
    <dxf>
      <font>
        <b/>
        <i val="0"/>
        <color rgb="FF7030A0"/>
      </font>
      <fill>
        <patternFill>
          <bgColor rgb="FF9999FF"/>
        </patternFill>
      </fill>
    </dxf>
    <dxf>
      <font>
        <color theme="5" tint="0.39994506668294322"/>
      </font>
      <fill>
        <patternFill>
          <bgColor theme="5" tint="0.79998168889431442"/>
        </patternFill>
      </fill>
    </dxf>
    <dxf>
      <font>
        <color rgb="FF339966"/>
      </font>
      <fill>
        <patternFill>
          <bgColor rgb="FF3FBF7F"/>
        </patternFill>
      </fill>
    </dxf>
    <dxf>
      <font>
        <color theme="5" tint="0.39994506668294322"/>
      </font>
      <fill>
        <patternFill>
          <bgColor theme="5" tint="0.79998168889431442"/>
        </patternFill>
      </fill>
    </dxf>
    <dxf>
      <font>
        <color rgb="FF339966"/>
      </font>
      <fill>
        <patternFill>
          <bgColor rgb="FF3FBF7F"/>
        </patternFill>
      </fill>
    </dxf>
    <dxf>
      <font>
        <color rgb="FF339966"/>
      </font>
      <fill>
        <patternFill>
          <bgColor rgb="FF8BD9B2"/>
        </patternFill>
      </fill>
    </dxf>
    <dxf>
      <font>
        <color rgb="FF339966"/>
      </font>
      <fill>
        <patternFill>
          <bgColor rgb="FFC9EDDB"/>
        </patternFill>
      </fill>
    </dxf>
    <dxf>
      <font>
        <color rgb="FF00487E"/>
      </font>
      <fill>
        <patternFill>
          <bgColor rgb="FF66CCFF"/>
        </patternFill>
      </fill>
    </dxf>
    <dxf>
      <font>
        <b/>
        <i val="0"/>
        <color rgb="FF7030A0"/>
      </font>
      <fill>
        <patternFill>
          <bgColor rgb="FF9999FF"/>
        </patternFill>
      </fill>
    </dxf>
    <dxf>
      <font>
        <color rgb="FF7030A0"/>
      </font>
      <fill>
        <patternFill>
          <bgColor rgb="FFCCCCFF"/>
        </patternFill>
      </fill>
    </dxf>
    <dxf>
      <font>
        <color rgb="FF7030A0"/>
      </font>
      <fill>
        <patternFill>
          <bgColor rgb="FFCCCCFF"/>
        </patternFill>
      </fill>
    </dxf>
    <dxf>
      <font>
        <color rgb="FF339966"/>
      </font>
      <fill>
        <patternFill>
          <bgColor rgb="FFC9EDDB"/>
        </patternFill>
      </fill>
    </dxf>
    <dxf>
      <font>
        <color rgb="FF339966"/>
      </font>
      <fill>
        <patternFill>
          <bgColor rgb="FF8BD9B2"/>
        </patternFill>
      </fill>
    </dxf>
    <dxf>
      <font>
        <color rgb="FF339966"/>
      </font>
      <fill>
        <patternFill>
          <bgColor rgb="FF3FBF7F"/>
        </patternFill>
      </fill>
    </dxf>
    <dxf>
      <font>
        <color theme="5" tint="0.39994506668294322"/>
      </font>
      <fill>
        <patternFill>
          <bgColor theme="5" tint="0.79998168889431442"/>
        </patternFill>
      </fill>
    </dxf>
    <dxf>
      <font>
        <b/>
        <i val="0"/>
        <color rgb="FF7030A0"/>
      </font>
      <fill>
        <patternFill>
          <bgColor rgb="FF9999FF"/>
        </patternFill>
      </fill>
    </dxf>
    <dxf>
      <font>
        <color rgb="FF00487E"/>
      </font>
      <fill>
        <patternFill>
          <bgColor rgb="FF66CCFF"/>
        </patternFill>
      </fill>
    </dxf>
    <dxf>
      <font>
        <b/>
        <i val="0"/>
        <color rgb="FF7030A0"/>
      </font>
      <fill>
        <patternFill>
          <bgColor rgb="FF9999FF"/>
        </patternFill>
      </fill>
    </dxf>
    <dxf>
      <font>
        <color rgb="FF7030A0"/>
      </font>
      <fill>
        <patternFill>
          <bgColor rgb="FFCCCCFF"/>
        </patternFill>
      </fill>
    </dxf>
    <dxf>
      <font>
        <color rgb="FF339966"/>
      </font>
      <fill>
        <patternFill>
          <bgColor rgb="FFC9EDDB"/>
        </patternFill>
      </fill>
    </dxf>
    <dxf>
      <font>
        <color rgb="FF339966"/>
      </font>
      <fill>
        <patternFill>
          <bgColor rgb="FF8BD9B2"/>
        </patternFill>
      </fill>
    </dxf>
    <dxf>
      <font>
        <color rgb="FF339966"/>
      </font>
      <fill>
        <patternFill>
          <bgColor rgb="FF3FBF7F"/>
        </patternFill>
      </fill>
    </dxf>
    <dxf>
      <font>
        <color theme="5" tint="0.39994506668294322"/>
      </font>
      <fill>
        <patternFill>
          <bgColor theme="5" tint="0.79998168889431442"/>
        </patternFill>
      </fill>
    </dxf>
    <dxf>
      <font>
        <color rgb="FF00487E"/>
      </font>
      <fill>
        <patternFill>
          <bgColor rgb="FF66CCFF"/>
        </patternFill>
      </fill>
    </dxf>
    <dxf>
      <font>
        <b/>
        <i val="0"/>
        <color rgb="FF7030A0"/>
      </font>
      <fill>
        <patternFill>
          <bgColor rgb="FF9999FF"/>
        </patternFill>
      </fill>
    </dxf>
    <dxf>
      <font>
        <color rgb="FF339966"/>
      </font>
      <fill>
        <patternFill>
          <bgColor rgb="FF8BD9B2"/>
        </patternFill>
      </fill>
    </dxf>
    <dxf>
      <font>
        <color theme="5" tint="0.39994506668294322"/>
      </font>
      <fill>
        <patternFill>
          <bgColor theme="5" tint="0.79998168889431442"/>
        </patternFill>
      </fill>
    </dxf>
    <dxf>
      <font>
        <color rgb="FF339966"/>
      </font>
      <fill>
        <patternFill>
          <bgColor rgb="FF3FBF7F"/>
        </patternFill>
      </fill>
    </dxf>
    <dxf>
      <font>
        <b/>
        <i val="0"/>
        <color rgb="FF7030A0"/>
      </font>
      <fill>
        <patternFill>
          <bgColor rgb="FF9999FF"/>
        </patternFill>
      </fill>
    </dxf>
    <dxf>
      <font>
        <color rgb="FF00487E"/>
      </font>
      <fill>
        <patternFill>
          <bgColor rgb="FF66CCFF"/>
        </patternFill>
      </fill>
    </dxf>
    <dxf>
      <font>
        <color rgb="FF7030A0"/>
      </font>
      <fill>
        <patternFill>
          <bgColor rgb="FFCCCCFF"/>
        </patternFill>
      </fill>
    </dxf>
    <dxf>
      <font>
        <color rgb="FF339966"/>
      </font>
      <fill>
        <patternFill>
          <bgColor rgb="FFC9EDDB"/>
        </patternFill>
      </fill>
    </dxf>
    <dxf>
      <font>
        <color rgb="FF339966"/>
      </font>
      <fill>
        <patternFill>
          <bgColor rgb="FF8BD9B2"/>
        </patternFill>
      </fill>
    </dxf>
    <dxf>
      <font>
        <color rgb="FF339966"/>
      </font>
      <fill>
        <patternFill>
          <bgColor rgb="FFC9EDDB"/>
        </patternFill>
      </fill>
    </dxf>
    <dxf>
      <font>
        <color rgb="FF7030A0"/>
      </font>
      <fill>
        <patternFill>
          <bgColor rgb="FFCCCCFF"/>
        </patternFill>
      </fill>
    </dxf>
    <dxf>
      <font>
        <color rgb="FF00487E"/>
      </font>
      <fill>
        <patternFill>
          <bgColor rgb="FF66CCFF"/>
        </patternFill>
      </fill>
    </dxf>
    <dxf>
      <font>
        <b/>
        <i val="0"/>
        <color rgb="FF7030A0"/>
      </font>
      <fill>
        <patternFill>
          <bgColor rgb="FF9999FF"/>
        </patternFill>
      </fill>
    </dxf>
    <dxf>
      <font>
        <color rgb="FF339966"/>
      </font>
      <fill>
        <patternFill>
          <bgColor rgb="FF3FBF7F"/>
        </patternFill>
      </fill>
    </dxf>
    <dxf>
      <font>
        <color theme="5" tint="0.39994506668294322"/>
      </font>
      <fill>
        <patternFill>
          <bgColor theme="5" tint="0.79998168889431442"/>
        </patternFill>
      </fill>
    </dxf>
    <dxf>
      <font>
        <b/>
        <i val="0"/>
        <color rgb="FF7030A0"/>
      </font>
      <fill>
        <patternFill>
          <bgColor rgb="FF9999FF"/>
        </patternFill>
      </fill>
    </dxf>
    <dxf>
      <font>
        <color theme="5" tint="0.39994506668294322"/>
      </font>
      <fill>
        <patternFill>
          <bgColor theme="5" tint="0.79998168889431442"/>
        </patternFill>
      </fill>
    </dxf>
    <dxf>
      <font>
        <color rgb="FF339966"/>
      </font>
      <fill>
        <patternFill>
          <bgColor rgb="FF3FBF7F"/>
        </patternFill>
      </fill>
    </dxf>
    <dxf>
      <font>
        <color rgb="FF339966"/>
      </font>
      <fill>
        <patternFill>
          <bgColor rgb="FF8BD9B2"/>
        </patternFill>
      </fill>
    </dxf>
    <dxf>
      <font>
        <color rgb="FF339966"/>
      </font>
      <fill>
        <patternFill>
          <bgColor rgb="FFC9EDDB"/>
        </patternFill>
      </fill>
    </dxf>
    <dxf>
      <font>
        <color rgb="FF00487E"/>
      </font>
      <fill>
        <patternFill>
          <bgColor rgb="FF66CCFF"/>
        </patternFill>
      </fill>
    </dxf>
    <dxf>
      <font>
        <b/>
        <i val="0"/>
        <color rgb="FF7030A0"/>
      </font>
      <fill>
        <patternFill>
          <bgColor rgb="FF9999FF"/>
        </patternFill>
      </fill>
    </dxf>
    <dxf>
      <font>
        <color rgb="FF7030A0"/>
      </font>
      <fill>
        <patternFill>
          <bgColor rgb="FFCCCCFF"/>
        </patternFill>
      </fill>
    </dxf>
    <dxf>
      <font>
        <color rgb="FF339966"/>
      </font>
      <fill>
        <patternFill>
          <bgColor rgb="FF3FBF7F"/>
        </patternFill>
      </fill>
    </dxf>
    <dxf>
      <font>
        <color rgb="FF339966"/>
      </font>
      <fill>
        <patternFill>
          <bgColor rgb="FF8BD9B2"/>
        </patternFill>
      </fill>
    </dxf>
    <dxf>
      <font>
        <color theme="5" tint="0.39994506668294322"/>
      </font>
      <fill>
        <patternFill>
          <bgColor theme="5" tint="0.79998168889431442"/>
        </patternFill>
      </fill>
    </dxf>
    <dxf>
      <font>
        <color rgb="FF339966"/>
      </font>
      <fill>
        <patternFill>
          <bgColor rgb="FFC9EDDB"/>
        </patternFill>
      </fill>
    </dxf>
    <dxf>
      <font>
        <color rgb="FF7030A0"/>
      </font>
      <fill>
        <patternFill>
          <bgColor rgb="FFCCCCFF"/>
        </patternFill>
      </fill>
    </dxf>
    <dxf>
      <font>
        <color rgb="FF00487E"/>
      </font>
      <fill>
        <patternFill>
          <bgColor rgb="FF66CCFF"/>
        </patternFill>
      </fill>
    </dxf>
    <dxf>
      <font>
        <b/>
        <i val="0"/>
        <color rgb="FF7030A0"/>
      </font>
      <fill>
        <patternFill>
          <bgColor rgb="FF9999FF"/>
        </patternFill>
      </fill>
    </dxf>
    <dxf>
      <font>
        <color rgb="FF339966"/>
      </font>
      <fill>
        <patternFill>
          <bgColor rgb="FF8BD9B2"/>
        </patternFill>
      </fill>
    </dxf>
    <dxf>
      <font>
        <color rgb="FF339966"/>
      </font>
      <fill>
        <patternFill>
          <bgColor rgb="FFC9EDDB"/>
        </patternFill>
      </fill>
    </dxf>
    <dxf>
      <font>
        <color rgb="FF7030A0"/>
      </font>
      <fill>
        <patternFill>
          <bgColor rgb="FFCCCCFF"/>
        </patternFill>
      </fill>
    </dxf>
    <dxf>
      <font>
        <color rgb="FF00487E"/>
      </font>
      <fill>
        <patternFill>
          <bgColor rgb="FF66CCFF"/>
        </patternFill>
      </fill>
    </dxf>
    <dxf>
      <font>
        <b/>
        <i val="0"/>
        <color rgb="FF7030A0"/>
      </font>
      <fill>
        <patternFill>
          <bgColor rgb="FF9999FF"/>
        </patternFill>
      </fill>
    </dxf>
    <dxf>
      <font>
        <color theme="5" tint="0.39994506668294322"/>
      </font>
      <fill>
        <patternFill>
          <bgColor theme="5" tint="0.79998168889431442"/>
        </patternFill>
      </fill>
    </dxf>
    <dxf>
      <font>
        <color rgb="FF339966"/>
      </font>
      <fill>
        <patternFill>
          <bgColor rgb="FF3FBF7F"/>
        </patternFill>
      </fill>
    </dxf>
    <dxf>
      <font>
        <color rgb="FF00487E"/>
      </font>
      <fill>
        <patternFill>
          <bgColor rgb="FF66CCFF"/>
        </patternFill>
      </fill>
    </dxf>
    <dxf>
      <font>
        <color rgb="FF7030A0"/>
      </font>
      <fill>
        <patternFill>
          <bgColor rgb="FFCCCCFF"/>
        </patternFill>
      </fill>
    </dxf>
    <dxf>
      <font>
        <color rgb="FF339966"/>
      </font>
      <fill>
        <patternFill>
          <bgColor rgb="FFC9EDDB"/>
        </patternFill>
      </fill>
    </dxf>
    <dxf>
      <font>
        <color rgb="FF339966"/>
      </font>
      <fill>
        <patternFill>
          <bgColor rgb="FF8BD9B2"/>
        </patternFill>
      </fill>
    </dxf>
    <dxf>
      <font>
        <color rgb="FF339966"/>
      </font>
      <fill>
        <patternFill>
          <bgColor rgb="FF3FBF7F"/>
        </patternFill>
      </fill>
    </dxf>
    <dxf>
      <font>
        <b/>
        <i val="0"/>
        <color rgb="FF7030A0"/>
      </font>
      <fill>
        <patternFill>
          <bgColor rgb="FF9999FF"/>
        </patternFill>
      </fill>
    </dxf>
    <dxf>
      <font>
        <color theme="5" tint="0.39994506668294322"/>
      </font>
      <fill>
        <patternFill>
          <bgColor theme="5" tint="0.79998168889431442"/>
        </patternFill>
      </fill>
    </dxf>
    <dxf>
      <font>
        <color rgb="FF339966"/>
      </font>
      <fill>
        <patternFill>
          <bgColor rgb="FFC9EDDB"/>
        </patternFill>
      </fill>
    </dxf>
    <dxf>
      <font>
        <color rgb="FF7030A0"/>
      </font>
      <fill>
        <patternFill>
          <bgColor rgb="FFCCCCFF"/>
        </patternFill>
      </fill>
    </dxf>
    <dxf>
      <font>
        <color rgb="FF00487E"/>
      </font>
      <fill>
        <patternFill>
          <bgColor rgb="FF66CCFF"/>
        </patternFill>
      </fill>
    </dxf>
    <dxf>
      <font>
        <b/>
        <i val="0"/>
        <color rgb="FF7030A0"/>
      </font>
      <fill>
        <patternFill>
          <bgColor rgb="FF9999FF"/>
        </patternFill>
      </fill>
    </dxf>
    <dxf>
      <font>
        <color rgb="FF339966"/>
      </font>
      <fill>
        <patternFill>
          <bgColor rgb="FF3FBF7F"/>
        </patternFill>
      </fill>
    </dxf>
    <dxf>
      <font>
        <color theme="5" tint="0.39994506668294322"/>
      </font>
      <fill>
        <patternFill>
          <bgColor theme="5" tint="0.79998168889431442"/>
        </patternFill>
      </fill>
    </dxf>
    <dxf>
      <font>
        <color rgb="FF339966"/>
      </font>
      <fill>
        <patternFill>
          <bgColor rgb="FF8BD9B2"/>
        </patternFill>
      </fill>
    </dxf>
    <dxf>
      <font>
        <color theme="5" tint="0.39994506668294322"/>
      </font>
      <fill>
        <patternFill>
          <bgColor theme="5" tint="0.79998168889431442"/>
        </patternFill>
      </fill>
    </dxf>
    <dxf>
      <font>
        <b/>
        <i val="0"/>
        <color rgb="FF7030A0"/>
      </font>
      <fill>
        <patternFill>
          <bgColor rgb="FF9999FF"/>
        </patternFill>
      </fill>
    </dxf>
    <dxf>
      <font>
        <color rgb="FF00487E"/>
      </font>
      <fill>
        <patternFill>
          <bgColor rgb="FF66CCFF"/>
        </patternFill>
      </fill>
    </dxf>
    <dxf>
      <font>
        <color rgb="FF7030A0"/>
      </font>
      <fill>
        <patternFill>
          <bgColor rgb="FFCCCCFF"/>
        </patternFill>
      </fill>
    </dxf>
    <dxf>
      <font>
        <color rgb="FF339966"/>
      </font>
      <fill>
        <patternFill>
          <bgColor rgb="FFC9EDDB"/>
        </patternFill>
      </fill>
    </dxf>
    <dxf>
      <font>
        <color rgb="FF339966"/>
      </font>
      <fill>
        <patternFill>
          <bgColor rgb="FF8BD9B2"/>
        </patternFill>
      </fill>
    </dxf>
    <dxf>
      <font>
        <color rgb="FF339966"/>
      </font>
      <fill>
        <patternFill>
          <bgColor rgb="FF3FBF7F"/>
        </patternFill>
      </fill>
    </dxf>
    <dxf>
      <font>
        <color rgb="FF7030A0"/>
      </font>
      <fill>
        <patternFill>
          <bgColor rgb="FFCCCCFF"/>
        </patternFill>
      </fill>
    </dxf>
    <dxf>
      <font>
        <color rgb="FF00487E"/>
      </font>
      <fill>
        <patternFill>
          <bgColor rgb="FF66CCFF"/>
        </patternFill>
      </fill>
    </dxf>
    <dxf>
      <font>
        <color rgb="FF339966"/>
      </font>
      <fill>
        <patternFill>
          <bgColor rgb="FFC9EDDB"/>
        </patternFill>
      </fill>
    </dxf>
    <dxf>
      <font>
        <color rgb="FF339966"/>
      </font>
      <fill>
        <patternFill>
          <bgColor rgb="FF8BD9B2"/>
        </patternFill>
      </fill>
    </dxf>
    <dxf>
      <font>
        <color rgb="FF339966"/>
      </font>
      <fill>
        <patternFill>
          <bgColor rgb="FF3FBF7F"/>
        </patternFill>
      </fill>
    </dxf>
    <dxf>
      <font>
        <color theme="5" tint="0.39994506668294322"/>
      </font>
      <fill>
        <patternFill>
          <bgColor theme="5" tint="0.79998168889431442"/>
        </patternFill>
      </fill>
    </dxf>
    <dxf>
      <font>
        <b/>
        <i val="0"/>
        <color rgb="FF7030A0"/>
      </font>
      <fill>
        <patternFill>
          <bgColor rgb="FF9999FF"/>
        </patternFill>
      </fill>
    </dxf>
    <dxf>
      <font>
        <color rgb="FF7030A0"/>
      </font>
      <fill>
        <patternFill>
          <bgColor rgb="FFCCCCFF"/>
        </patternFill>
      </fill>
    </dxf>
    <dxf>
      <font>
        <color rgb="FF00487E"/>
      </font>
      <fill>
        <patternFill>
          <bgColor rgb="FF66CCFF"/>
        </patternFill>
      </fill>
    </dxf>
    <dxf>
      <font>
        <b/>
        <i val="0"/>
        <color rgb="FF7030A0"/>
      </font>
      <fill>
        <patternFill>
          <bgColor rgb="FF9999FF"/>
        </patternFill>
      </fill>
    </dxf>
    <dxf>
      <font>
        <color theme="5" tint="0.39994506668294322"/>
      </font>
      <fill>
        <patternFill>
          <bgColor theme="5" tint="0.79998168889431442"/>
        </patternFill>
      </fill>
    </dxf>
    <dxf>
      <font>
        <color rgb="FF339966"/>
      </font>
      <fill>
        <patternFill>
          <bgColor rgb="FF3FBF7F"/>
        </patternFill>
      </fill>
    </dxf>
    <dxf>
      <font>
        <color rgb="FF339966"/>
      </font>
      <fill>
        <patternFill>
          <bgColor rgb="FF8BD9B2"/>
        </patternFill>
      </fill>
    </dxf>
    <dxf>
      <font>
        <color rgb="FF339966"/>
      </font>
      <fill>
        <patternFill>
          <bgColor rgb="FFC9EDDB"/>
        </patternFill>
      </fill>
    </dxf>
    <dxf>
      <font>
        <color rgb="FF00487E"/>
      </font>
      <fill>
        <patternFill>
          <bgColor rgb="FF66CCFF"/>
        </patternFill>
      </fill>
    </dxf>
    <dxf>
      <font>
        <color theme="5" tint="0.39994506668294322"/>
      </font>
      <fill>
        <patternFill>
          <bgColor theme="5" tint="0.79998168889431442"/>
        </patternFill>
      </fill>
    </dxf>
    <dxf>
      <font>
        <b/>
        <i val="0"/>
        <color rgb="FF7030A0"/>
      </font>
      <fill>
        <patternFill>
          <bgColor rgb="FF9999FF"/>
        </patternFill>
      </fill>
    </dxf>
    <dxf>
      <font>
        <color rgb="FF339966"/>
      </font>
      <fill>
        <patternFill>
          <bgColor rgb="FF3FBF7F"/>
        </patternFill>
      </fill>
    </dxf>
    <dxf>
      <font>
        <color rgb="FF339966"/>
      </font>
      <fill>
        <patternFill>
          <bgColor rgb="FF8BD9B2"/>
        </patternFill>
      </fill>
    </dxf>
    <dxf>
      <font>
        <color rgb="FF339966"/>
      </font>
      <fill>
        <patternFill>
          <bgColor rgb="FFC9EDDB"/>
        </patternFill>
      </fill>
    </dxf>
    <dxf>
      <font>
        <color rgb="FF7030A0"/>
      </font>
      <fill>
        <patternFill>
          <bgColor rgb="FFCCCCFF"/>
        </patternFill>
      </fill>
    </dxf>
    <dxf>
      <font>
        <color theme="5" tint="0.39994506668294322"/>
      </font>
      <fill>
        <patternFill>
          <bgColor theme="5" tint="0.79998168889431442"/>
        </patternFill>
      </fill>
    </dxf>
    <dxf>
      <font>
        <color rgb="FF339966"/>
      </font>
      <fill>
        <patternFill>
          <bgColor rgb="FFC9EDDB"/>
        </patternFill>
      </fill>
    </dxf>
    <dxf>
      <font>
        <color rgb="FF339966"/>
      </font>
      <fill>
        <patternFill>
          <bgColor rgb="FF8BD9B2"/>
        </patternFill>
      </fill>
    </dxf>
    <dxf>
      <font>
        <color rgb="FF339966"/>
      </font>
      <fill>
        <patternFill>
          <bgColor rgb="FF3FBF7F"/>
        </patternFill>
      </fill>
    </dxf>
    <dxf>
      <font>
        <color rgb="FF7030A0"/>
      </font>
      <fill>
        <patternFill>
          <bgColor rgb="FFCCCCFF"/>
        </patternFill>
      </fill>
    </dxf>
    <dxf>
      <font>
        <color rgb="FF00487E"/>
      </font>
      <fill>
        <patternFill>
          <bgColor rgb="FF66CCFF"/>
        </patternFill>
      </fill>
    </dxf>
    <dxf>
      <font>
        <b/>
        <i val="0"/>
        <color rgb="FF7030A0"/>
      </font>
      <fill>
        <patternFill>
          <bgColor rgb="FF9999FF"/>
        </patternFill>
      </fill>
    </dxf>
    <dxf>
      <font>
        <b/>
        <i val="0"/>
        <color rgb="FF7030A0"/>
      </font>
      <fill>
        <patternFill>
          <bgColor rgb="FF9999FF"/>
        </patternFill>
      </fill>
    </dxf>
    <dxf>
      <font>
        <color theme="0"/>
      </font>
      <fill>
        <patternFill>
          <bgColor rgb="FF4C77CE"/>
        </patternFill>
      </fill>
    </dxf>
    <dxf>
      <fill>
        <patternFill>
          <bgColor rgb="FFD2E65D"/>
        </patternFill>
      </fill>
    </dxf>
    <dxf>
      <font>
        <color auto="1"/>
      </font>
      <fill>
        <patternFill>
          <bgColor rgb="FFF94863"/>
        </patternFill>
      </fill>
    </dxf>
    <dxf>
      <fill>
        <patternFill>
          <bgColor rgb="FFF94863"/>
        </patternFill>
      </fill>
    </dxf>
    <dxf>
      <fill>
        <patternFill>
          <bgColor rgb="FFF94661"/>
        </patternFill>
      </fill>
    </dxf>
    <dxf>
      <fill>
        <patternFill>
          <bgColor rgb="FFFDC752"/>
        </patternFill>
      </fill>
    </dxf>
    <dxf>
      <fill>
        <patternFill>
          <bgColor rgb="FFD2E65D"/>
        </patternFill>
      </fill>
    </dxf>
    <dxf>
      <font>
        <color rgb="FF297B52"/>
      </font>
      <fill>
        <patternFill>
          <bgColor rgb="FF2FFFC9"/>
        </patternFill>
      </fill>
    </dxf>
    <dxf>
      <font>
        <color rgb="FF297B52"/>
      </font>
      <fill>
        <patternFill>
          <bgColor rgb="FF2DFFC8"/>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3"/>
      </font>
      <fill>
        <patternFill>
          <bgColor theme="4" tint="0.59996337778862885"/>
        </patternFill>
      </fill>
    </dxf>
    <dxf>
      <font>
        <color rgb="FF9C0006"/>
      </font>
      <fill>
        <patternFill>
          <bgColor rgb="FFFFC7CE"/>
        </patternFill>
      </fill>
    </dxf>
    <dxf>
      <font>
        <color rgb="FF9C0006"/>
      </font>
      <fill>
        <patternFill>
          <bgColor rgb="FFFFC7CE"/>
        </patternFill>
      </fill>
    </dxf>
    <dxf>
      <font>
        <color rgb="FF339966"/>
      </font>
      <fill>
        <patternFill>
          <bgColor rgb="FF8BD9B2"/>
        </patternFill>
      </fill>
    </dxf>
    <dxf>
      <font>
        <color rgb="FF00487E"/>
      </font>
      <fill>
        <patternFill>
          <bgColor rgb="FF66CCFF"/>
        </patternFill>
      </fill>
    </dxf>
    <dxf>
      <font>
        <color rgb="FF7030A0"/>
      </font>
      <fill>
        <patternFill>
          <bgColor rgb="FFCCCCFF"/>
        </patternFill>
      </fill>
    </dxf>
    <dxf>
      <font>
        <color theme="5" tint="0.39994506668294322"/>
      </font>
      <fill>
        <patternFill>
          <bgColor theme="5" tint="0.79998168889431442"/>
        </patternFill>
      </fill>
    </dxf>
    <dxf>
      <font>
        <color rgb="FF339966"/>
      </font>
      <fill>
        <patternFill>
          <bgColor rgb="FF3FBF7F"/>
        </patternFill>
      </fill>
    </dxf>
    <dxf>
      <font>
        <color rgb="FF339966"/>
      </font>
      <fill>
        <patternFill>
          <bgColor rgb="FFC9EDDB"/>
        </patternFill>
      </fill>
    </dxf>
    <dxf>
      <font>
        <b/>
        <i val="0"/>
        <color rgb="FF7030A0"/>
      </font>
      <fill>
        <patternFill>
          <bgColor rgb="FF9999FF"/>
        </patternFill>
      </fill>
    </dxf>
    <dxf>
      <font>
        <b/>
        <i val="0"/>
        <color rgb="FF7030A0"/>
      </font>
      <fill>
        <patternFill>
          <bgColor rgb="FF9999FF"/>
        </patternFill>
      </fill>
    </dxf>
    <dxf>
      <font>
        <b/>
        <i val="0"/>
        <color rgb="FF7030A0"/>
      </font>
      <fill>
        <patternFill>
          <bgColor rgb="FF9999FF"/>
        </patternFill>
      </fill>
    </dxf>
    <dxf>
      <font>
        <b/>
        <i val="0"/>
        <color rgb="FF7030A0"/>
      </font>
      <fill>
        <patternFill>
          <bgColor rgb="FF9999FF"/>
        </patternFill>
      </fill>
    </dxf>
    <dxf>
      <font>
        <b/>
        <i val="0"/>
        <color rgb="FF7030A0"/>
      </font>
      <fill>
        <patternFill>
          <bgColor rgb="FF9999FF"/>
        </patternFill>
      </fill>
    </dxf>
    <dxf>
      <font>
        <b/>
        <i val="0"/>
        <color rgb="FF7030A0"/>
      </font>
      <fill>
        <patternFill>
          <bgColor rgb="FF9999FF"/>
        </patternFill>
      </fill>
    </dxf>
    <dxf>
      <font>
        <color rgb="FF00487E"/>
      </font>
      <fill>
        <patternFill>
          <bgColor rgb="FF66CCFF"/>
        </patternFill>
      </fill>
    </dxf>
    <dxf>
      <font>
        <color rgb="FF7030A0"/>
      </font>
      <fill>
        <patternFill>
          <bgColor rgb="FFCCCCFF"/>
        </patternFill>
      </fill>
    </dxf>
    <dxf>
      <font>
        <color rgb="FF339966"/>
      </font>
      <fill>
        <patternFill>
          <bgColor rgb="FFC9EDDB"/>
        </patternFill>
      </fill>
    </dxf>
    <dxf>
      <font>
        <color rgb="FF339966"/>
      </font>
      <fill>
        <patternFill>
          <bgColor rgb="FF8BD9B2"/>
        </patternFill>
      </fill>
    </dxf>
    <dxf>
      <font>
        <color rgb="FF339966"/>
      </font>
      <fill>
        <patternFill>
          <bgColor rgb="FF3FBF7F"/>
        </patternFill>
      </fill>
    </dxf>
    <dxf>
      <font>
        <color theme="5" tint="0.39994506668294322"/>
      </font>
      <fill>
        <patternFill>
          <bgColor theme="5" tint="0.79998168889431442"/>
        </patternFill>
      </fill>
    </dxf>
    <dxf>
      <font>
        <b/>
        <i val="0"/>
        <color rgb="FF7030A0"/>
      </font>
      <fill>
        <patternFill>
          <bgColor rgb="FF9999FF"/>
        </patternFill>
      </fill>
    </dxf>
    <dxf>
      <font>
        <color theme="0"/>
      </font>
      <fill>
        <patternFill>
          <bgColor rgb="FF4C77CE"/>
        </patternFill>
      </fill>
      <border>
        <vertical/>
        <horizontal/>
      </border>
    </dxf>
    <dxf>
      <fill>
        <patternFill>
          <bgColor rgb="FFF94661"/>
        </patternFill>
      </fill>
    </dxf>
    <dxf>
      <fill>
        <patternFill>
          <bgColor rgb="FFF94661"/>
        </patternFill>
      </fill>
    </dxf>
    <dxf>
      <fill>
        <patternFill>
          <bgColor rgb="FFF94661"/>
        </patternFill>
      </fill>
    </dxf>
    <dxf>
      <fill>
        <patternFill>
          <bgColor rgb="FFFDC64F"/>
        </patternFill>
      </fill>
    </dxf>
    <dxf>
      <fill>
        <patternFill>
          <bgColor rgb="FFD2E65D"/>
        </patternFill>
      </fill>
    </dxf>
    <dxf>
      <fill>
        <patternFill>
          <bgColor rgb="FFD2E65D"/>
        </patternFill>
      </fill>
    </dxf>
  </dxfs>
  <tableStyles count="0" defaultTableStyle="TableStyleMedium2" defaultPivotStyle="PivotStyleLight16"/>
  <colors>
    <mruColors>
      <color rgb="FF565656"/>
      <color rgb="FFCFCFCF"/>
      <color rgb="FFCFCF00"/>
      <color rgb="FF507BCF"/>
      <color rgb="FFA2B9E6"/>
      <color rgb="FF7294D8"/>
      <color rgb="FF3E63CA"/>
      <color rgb="FFB4C2EA"/>
      <color rgb="FF90A5E0"/>
      <color rgb="FF93A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solidFill>
                  <a:srgbClr val="4C77CE"/>
                </a:solidFill>
              </a:rPr>
              <a:t>Maturity</a:t>
            </a:r>
            <a:r>
              <a:rPr lang="en-AU" b="1" baseline="0">
                <a:solidFill>
                  <a:srgbClr val="4C77CE"/>
                </a:solidFill>
              </a:rPr>
              <a:t> of mental health activities</a:t>
            </a:r>
            <a:endParaRPr lang="en-AU" b="1">
              <a:solidFill>
                <a:srgbClr val="4C77CE"/>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'Heat maps'!$G$2</c:f>
              <c:strCache>
                <c:ptCount val="1"/>
                <c:pt idx="0">
                  <c:v>% Immature</c:v>
                </c:pt>
              </c:strCache>
            </c:strRef>
          </c:tx>
          <c:spPr>
            <a:solidFill>
              <a:srgbClr val="F94661"/>
            </a:solidFill>
            <a:ln>
              <a:noFill/>
            </a:ln>
            <a:effectLst/>
          </c:spPr>
          <c:invertIfNegative val="0"/>
          <c:cat>
            <c:strRef>
              <c:f>'Heat maps'!$C$3:$C$11</c:f>
              <c:strCache>
                <c:ptCount val="9"/>
                <c:pt idx="0">
                  <c:v>Detect Illness</c:v>
                </c:pt>
                <c:pt idx="1">
                  <c:v>Support Illness</c:v>
                </c:pt>
                <c:pt idx="2">
                  <c:v>Accommodate Illness</c:v>
                </c:pt>
                <c:pt idx="3">
                  <c:v>Increase Job Resources </c:v>
                </c:pt>
                <c:pt idx="4">
                  <c:v>Reduce Job Demands</c:v>
                </c:pt>
                <c:pt idx="5">
                  <c:v>Increase Resilience and Coping </c:v>
                </c:pt>
                <c:pt idx="6">
                  <c:v>Create Conditions for performance</c:v>
                </c:pt>
                <c:pt idx="7">
                  <c:v>Create Conditions for Meaning</c:v>
                </c:pt>
                <c:pt idx="8">
                  <c:v>Create Conditions for Growth</c:v>
                </c:pt>
              </c:strCache>
            </c:strRef>
          </c:cat>
          <c:val>
            <c:numRef>
              <c:f>'Heat maps'!$G$3:$G$11</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2C45-43BC-80D8-E9C6607024F9}"/>
            </c:ext>
          </c:extLst>
        </c:ser>
        <c:ser>
          <c:idx val="1"/>
          <c:order val="1"/>
          <c:tx>
            <c:strRef>
              <c:f>'Heat maps'!$H$2</c:f>
              <c:strCache>
                <c:ptCount val="1"/>
                <c:pt idx="0">
                  <c:v>% Established</c:v>
                </c:pt>
              </c:strCache>
            </c:strRef>
          </c:tx>
          <c:spPr>
            <a:solidFill>
              <a:srgbClr val="FDC752"/>
            </a:solidFill>
            <a:ln>
              <a:noFill/>
            </a:ln>
            <a:effectLst/>
          </c:spPr>
          <c:invertIfNegative val="0"/>
          <c:cat>
            <c:strRef>
              <c:f>'Heat maps'!$C$3:$C$11</c:f>
              <c:strCache>
                <c:ptCount val="9"/>
                <c:pt idx="0">
                  <c:v>Detect Illness</c:v>
                </c:pt>
                <c:pt idx="1">
                  <c:v>Support Illness</c:v>
                </c:pt>
                <c:pt idx="2">
                  <c:v>Accommodate Illness</c:v>
                </c:pt>
                <c:pt idx="3">
                  <c:v>Increase Job Resources </c:v>
                </c:pt>
                <c:pt idx="4">
                  <c:v>Reduce Job Demands</c:v>
                </c:pt>
                <c:pt idx="5">
                  <c:v>Increase Resilience and Coping </c:v>
                </c:pt>
                <c:pt idx="6">
                  <c:v>Create Conditions for performance</c:v>
                </c:pt>
                <c:pt idx="7">
                  <c:v>Create Conditions for Meaning</c:v>
                </c:pt>
                <c:pt idx="8">
                  <c:v>Create Conditions for Growth</c:v>
                </c:pt>
              </c:strCache>
            </c:strRef>
          </c:cat>
          <c:val>
            <c:numRef>
              <c:f>'Heat maps'!$H$3:$H$11</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2C45-43BC-80D8-E9C6607024F9}"/>
            </c:ext>
          </c:extLst>
        </c:ser>
        <c:ser>
          <c:idx val="2"/>
          <c:order val="2"/>
          <c:tx>
            <c:strRef>
              <c:f>'Heat maps'!$I$2</c:f>
              <c:strCache>
                <c:ptCount val="1"/>
                <c:pt idx="0">
                  <c:v>% Mature</c:v>
                </c:pt>
              </c:strCache>
            </c:strRef>
          </c:tx>
          <c:spPr>
            <a:solidFill>
              <a:srgbClr val="D2E65D"/>
            </a:solidFill>
            <a:ln>
              <a:noFill/>
            </a:ln>
            <a:effectLst/>
          </c:spPr>
          <c:invertIfNegative val="0"/>
          <c:cat>
            <c:strRef>
              <c:f>'Heat maps'!$C$3:$C$11</c:f>
              <c:strCache>
                <c:ptCount val="9"/>
                <c:pt idx="0">
                  <c:v>Detect Illness</c:v>
                </c:pt>
                <c:pt idx="1">
                  <c:v>Support Illness</c:v>
                </c:pt>
                <c:pt idx="2">
                  <c:v>Accommodate Illness</c:v>
                </c:pt>
                <c:pt idx="3">
                  <c:v>Increase Job Resources </c:v>
                </c:pt>
                <c:pt idx="4">
                  <c:v>Reduce Job Demands</c:v>
                </c:pt>
                <c:pt idx="5">
                  <c:v>Increase Resilience and Coping </c:v>
                </c:pt>
                <c:pt idx="6">
                  <c:v>Create Conditions for performance</c:v>
                </c:pt>
                <c:pt idx="7">
                  <c:v>Create Conditions for Meaning</c:v>
                </c:pt>
                <c:pt idx="8">
                  <c:v>Create Conditions for Growth</c:v>
                </c:pt>
              </c:strCache>
            </c:strRef>
          </c:cat>
          <c:val>
            <c:numRef>
              <c:f>'Heat maps'!$I$3:$I$11</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2C45-43BC-80D8-E9C6607024F9}"/>
            </c:ext>
          </c:extLst>
        </c:ser>
        <c:dLbls>
          <c:showLegendKey val="0"/>
          <c:showVal val="0"/>
          <c:showCatName val="0"/>
          <c:showSerName val="0"/>
          <c:showPercent val="0"/>
          <c:showBubbleSize val="0"/>
        </c:dLbls>
        <c:gapWidth val="150"/>
        <c:overlap val="100"/>
        <c:axId val="710241512"/>
        <c:axId val="710248728"/>
      </c:barChart>
      <c:catAx>
        <c:axId val="710241512"/>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rgbClr val="4C77CE"/>
                </a:solidFill>
                <a:latin typeface="+mn-lt"/>
                <a:ea typeface="+mn-ea"/>
                <a:cs typeface="+mn-cs"/>
              </a:defRPr>
            </a:pPr>
            <a:endParaRPr lang="en-US"/>
          </a:p>
        </c:txPr>
        <c:crossAx val="710248728"/>
        <c:crosses val="autoZero"/>
        <c:auto val="1"/>
        <c:lblAlgn val="ctr"/>
        <c:lblOffset val="100"/>
        <c:noMultiLvlLbl val="0"/>
      </c:catAx>
      <c:valAx>
        <c:axId val="71024872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0241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28575" cap="flat" cmpd="sng" algn="ctr">
      <a:solidFill>
        <a:schemeClr val="bg2">
          <a:lumMod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361950</xdr:colOff>
      <xdr:row>3</xdr:row>
      <xdr:rowOff>57150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a:srcRect b="10064"/>
        <a:stretch/>
      </xdr:blipFill>
      <xdr:spPr>
        <a:xfrm>
          <a:off x="9525" y="0"/>
          <a:ext cx="1533525" cy="771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180975</xdr:colOff>
      <xdr:row>1</xdr:row>
      <xdr:rowOff>9523</xdr:rowOff>
    </xdr:from>
    <xdr:to>
      <xdr:col>19</xdr:col>
      <xdr:colOff>676275</xdr:colOff>
      <xdr:row>11</xdr:row>
      <xdr:rowOff>0</xdr:rowOff>
    </xdr:to>
    <xdr:graphicFrame macro="">
      <xdr:nvGraphicFramePr>
        <xdr:cNvPr id="7" name="Chart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PwC">
  <a:themeElements>
    <a:clrScheme name="PwC Orange">
      <a:dk1>
        <a:srgbClr val="000000"/>
      </a:dk1>
      <a:lt1>
        <a:srgbClr val="FFFFFF"/>
      </a:lt1>
      <a:dk2>
        <a:srgbClr val="DC6900"/>
      </a:dk2>
      <a:lt2>
        <a:srgbClr val="FFFFFF"/>
      </a:lt2>
      <a:accent1>
        <a:srgbClr val="DC6900"/>
      </a:accent1>
      <a:accent2>
        <a:srgbClr val="FFB600"/>
      </a:accent2>
      <a:accent3>
        <a:srgbClr val="602320"/>
      </a:accent3>
      <a:accent4>
        <a:srgbClr val="E27588"/>
      </a:accent4>
      <a:accent5>
        <a:srgbClr val="A32020"/>
      </a:accent5>
      <a:accent6>
        <a:srgbClr val="E0301E"/>
      </a:accent6>
      <a:hlink>
        <a:srgbClr val="0000FF"/>
      </a:hlink>
      <a:folHlink>
        <a:srgbClr val="0000FF"/>
      </a:folHlink>
    </a:clrScheme>
    <a:fontScheme name="PwC">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ltGray">
        <a:solidFill>
          <a:schemeClr val="tx2"/>
        </a:solidFill>
        <a:ln w="3175"/>
      </a:spPr>
      <a:bodyPr rtlCol="0" anchor="ctr"/>
      <a:lstStyle>
        <a:defPPr algn="ctr">
          <a:defRPr dirty="0" err="1" smtClean="0">
            <a:solidFill>
              <a:schemeClr val="bg1"/>
            </a:solidFill>
            <a:latin typeface="Georgia" pitchFamily="18" charset="0"/>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lIns="0" tIns="0" rIns="0" bIns="0" rtlCol="0">
        <a:noAutofit/>
      </a:bodyPr>
      <a:lstStyle>
        <a:defPPr indent="-274320">
          <a:spcAft>
            <a:spcPts val="900"/>
          </a:spcAft>
          <a:defRPr sz="2000" dirty="0" err="1" smtClean="0">
            <a:latin typeface="Georgia" pitchFamily="18" charset="0"/>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C6FCE"/>
    <pageSetUpPr fitToPage="1"/>
  </sheetPr>
  <dimension ref="A2:R75"/>
  <sheetViews>
    <sheetView showGridLines="0" workbookViewId="0">
      <selection activeCell="B24" sqref="B24:M24"/>
    </sheetView>
  </sheetViews>
  <sheetFormatPr defaultRowHeight="13.5" x14ac:dyDescent="0.35"/>
  <cols>
    <col min="1" max="1" width="8.625" style="6" customWidth="1"/>
    <col min="2" max="2" width="6.875" customWidth="1"/>
    <col min="3" max="3" width="4.875" customWidth="1"/>
    <col min="8" max="8" width="27.125" customWidth="1"/>
    <col min="11" max="11" width="23.75" customWidth="1"/>
    <col min="12" max="12" width="34.875" customWidth="1"/>
    <col min="13" max="13" width="5" style="6" customWidth="1"/>
  </cols>
  <sheetData>
    <row r="2" spans="1:18" ht="13.5" customHeight="1" x14ac:dyDescent="0.35"/>
    <row r="3" spans="1:18" ht="28.5" customHeight="1" x14ac:dyDescent="0.35">
      <c r="D3" s="366" t="s">
        <v>305</v>
      </c>
      <c r="E3" s="367"/>
      <c r="F3" s="367"/>
      <c r="G3" s="367"/>
      <c r="H3" s="367"/>
      <c r="I3" s="367"/>
      <c r="J3" s="367"/>
      <c r="K3" s="367"/>
      <c r="L3" s="367"/>
      <c r="M3" s="367"/>
    </row>
    <row r="4" spans="1:18" ht="8.25" customHeight="1" x14ac:dyDescent="0.35">
      <c r="A4" s="285"/>
      <c r="B4" s="285"/>
      <c r="C4" s="285"/>
      <c r="D4" s="285"/>
      <c r="E4" s="285"/>
      <c r="F4" s="285"/>
      <c r="G4" s="285"/>
      <c r="H4" s="285"/>
      <c r="I4" s="285"/>
      <c r="J4" s="285"/>
      <c r="K4" s="285"/>
      <c r="L4" s="285"/>
      <c r="M4" s="285"/>
      <c r="N4" s="6"/>
      <c r="O4" s="6"/>
      <c r="P4" s="6"/>
      <c r="Q4" s="6"/>
      <c r="R4" s="6"/>
    </row>
    <row r="5" spans="1:18" ht="13.9" x14ac:dyDescent="0.35">
      <c r="A5" s="90"/>
      <c r="B5" s="382" t="s">
        <v>25</v>
      </c>
      <c r="C5" s="382"/>
      <c r="D5" s="382"/>
      <c r="E5" s="382"/>
      <c r="F5" s="382"/>
      <c r="G5" s="382"/>
      <c r="H5" s="382"/>
      <c r="I5" s="382"/>
      <c r="J5" s="382"/>
      <c r="K5" s="382"/>
      <c r="L5" s="382"/>
      <c r="M5" s="382"/>
      <c r="N5" s="6"/>
      <c r="O5" s="6"/>
      <c r="P5" s="6"/>
      <c r="Q5" s="6"/>
      <c r="R5" s="6"/>
    </row>
    <row r="6" spans="1:18" ht="13.9" x14ac:dyDescent="0.35">
      <c r="A6" s="90"/>
      <c r="B6" s="393" t="s">
        <v>22</v>
      </c>
      <c r="C6" s="393"/>
      <c r="D6" s="393"/>
      <c r="E6" s="393"/>
      <c r="F6" s="393"/>
      <c r="G6" s="393"/>
      <c r="H6" s="393"/>
      <c r="I6" s="393"/>
      <c r="J6" s="393"/>
      <c r="K6" s="393"/>
      <c r="L6" s="393"/>
      <c r="M6" s="393"/>
      <c r="N6" s="6"/>
      <c r="O6" s="6"/>
      <c r="P6" s="6"/>
      <c r="Q6" s="6"/>
      <c r="R6" s="6"/>
    </row>
    <row r="7" spans="1:18" ht="5.25" customHeight="1" x14ac:dyDescent="0.35">
      <c r="A7" s="90"/>
      <c r="B7" s="385"/>
      <c r="C7" s="385"/>
      <c r="D7" s="385"/>
      <c r="E7" s="385"/>
      <c r="F7" s="385"/>
      <c r="G7" s="385"/>
      <c r="H7" s="385"/>
      <c r="I7" s="385"/>
      <c r="J7" s="385"/>
      <c r="K7" s="385"/>
      <c r="L7" s="385"/>
      <c r="M7" s="385"/>
      <c r="N7" s="6"/>
      <c r="O7" s="6"/>
      <c r="P7" s="6"/>
      <c r="Q7" s="6"/>
      <c r="R7" s="6"/>
    </row>
    <row r="8" spans="1:18" ht="33.75" customHeight="1" x14ac:dyDescent="0.35">
      <c r="A8" s="90"/>
      <c r="B8" s="386" t="s">
        <v>255</v>
      </c>
      <c r="C8" s="386"/>
      <c r="D8" s="386"/>
      <c r="E8" s="386"/>
      <c r="F8" s="386"/>
      <c r="G8" s="386"/>
      <c r="H8" s="386"/>
      <c r="I8" s="386"/>
      <c r="J8" s="386"/>
      <c r="K8" s="386"/>
      <c r="L8" s="386"/>
      <c r="M8" s="386"/>
      <c r="N8" s="6"/>
      <c r="O8" s="6"/>
      <c r="P8" s="6"/>
      <c r="Q8" s="6"/>
      <c r="R8" s="6"/>
    </row>
    <row r="9" spans="1:18" ht="13.9" x14ac:dyDescent="0.35">
      <c r="A9" s="90"/>
      <c r="B9" s="385" t="s">
        <v>247</v>
      </c>
      <c r="C9" s="385"/>
      <c r="D9" s="385"/>
      <c r="E9" s="385"/>
      <c r="F9" s="385"/>
      <c r="G9" s="385"/>
      <c r="H9" s="385"/>
      <c r="I9" s="385"/>
      <c r="J9" s="385"/>
      <c r="K9" s="385"/>
      <c r="L9" s="385"/>
      <c r="M9" s="385"/>
      <c r="N9" s="6"/>
      <c r="O9" s="6"/>
      <c r="P9" s="6"/>
      <c r="Q9" s="6"/>
      <c r="R9" s="6"/>
    </row>
    <row r="10" spans="1:18" ht="13.9" x14ac:dyDescent="0.35">
      <c r="A10" s="90"/>
      <c r="B10" s="385" t="s">
        <v>256</v>
      </c>
      <c r="C10" s="385"/>
      <c r="D10" s="385"/>
      <c r="E10" s="385"/>
      <c r="F10" s="385"/>
      <c r="G10" s="385"/>
      <c r="H10" s="385"/>
      <c r="I10" s="385"/>
      <c r="J10" s="385"/>
      <c r="K10" s="385"/>
      <c r="L10" s="385"/>
      <c r="M10" s="385"/>
      <c r="N10" s="6"/>
      <c r="O10" s="6"/>
      <c r="P10" s="6"/>
      <c r="Q10" s="6"/>
      <c r="R10" s="6"/>
    </row>
    <row r="11" spans="1:18" x14ac:dyDescent="0.35">
      <c r="A11" s="90"/>
      <c r="B11" s="90"/>
      <c r="C11" s="90"/>
      <c r="D11" s="90"/>
      <c r="E11" s="90"/>
      <c r="F11" s="90"/>
      <c r="G11" s="90"/>
      <c r="H11" s="90"/>
      <c r="I11" s="90"/>
      <c r="J11" s="90"/>
      <c r="K11" s="90"/>
      <c r="L11" s="90"/>
      <c r="M11" s="90"/>
      <c r="N11" s="6"/>
      <c r="O11" s="6"/>
      <c r="P11" s="6"/>
      <c r="Q11" s="6"/>
      <c r="R11" s="6"/>
    </row>
    <row r="12" spans="1:18" ht="13.9" x14ac:dyDescent="0.35">
      <c r="A12" s="90"/>
      <c r="B12" s="382" t="s">
        <v>248</v>
      </c>
      <c r="C12" s="382"/>
      <c r="D12" s="382"/>
      <c r="E12" s="382"/>
      <c r="F12" s="382"/>
      <c r="G12" s="382"/>
      <c r="H12" s="382"/>
      <c r="I12" s="382"/>
      <c r="J12" s="382"/>
      <c r="K12" s="382"/>
      <c r="L12" s="382"/>
      <c r="M12" s="382"/>
      <c r="N12" s="6"/>
      <c r="O12" s="6"/>
      <c r="P12" s="6"/>
      <c r="Q12" s="6"/>
      <c r="R12" s="6"/>
    </row>
    <row r="13" spans="1:18" ht="32.25" customHeight="1" x14ac:dyDescent="0.35">
      <c r="A13" s="90"/>
      <c r="B13" s="384" t="s">
        <v>249</v>
      </c>
      <c r="C13" s="384"/>
      <c r="D13" s="384"/>
      <c r="E13" s="384"/>
      <c r="F13" s="384"/>
      <c r="G13" s="384"/>
      <c r="H13" s="384"/>
      <c r="I13" s="384"/>
      <c r="J13" s="384"/>
      <c r="K13" s="384"/>
      <c r="L13" s="384"/>
      <c r="M13" s="384"/>
      <c r="N13" s="6"/>
      <c r="O13" s="6"/>
      <c r="P13" s="6"/>
      <c r="Q13" s="6"/>
      <c r="R13" s="6"/>
    </row>
    <row r="14" spans="1:18" ht="3.75" customHeight="1" x14ac:dyDescent="0.35">
      <c r="A14" s="90"/>
      <c r="B14" s="386"/>
      <c r="C14" s="386"/>
      <c r="D14" s="386"/>
      <c r="E14" s="386"/>
      <c r="F14" s="386"/>
      <c r="G14" s="386"/>
      <c r="H14" s="386"/>
      <c r="I14" s="386"/>
      <c r="J14" s="386"/>
      <c r="K14" s="386"/>
      <c r="L14" s="386"/>
      <c r="M14" s="386"/>
      <c r="N14" s="6"/>
      <c r="O14" s="6"/>
      <c r="P14" s="6"/>
      <c r="Q14" s="6"/>
      <c r="R14" s="6"/>
    </row>
    <row r="15" spans="1:18" x14ac:dyDescent="0.35">
      <c r="A15" s="90"/>
      <c r="B15" s="386" t="s">
        <v>257</v>
      </c>
      <c r="C15" s="386"/>
      <c r="D15" s="386"/>
      <c r="E15" s="386"/>
      <c r="F15" s="386"/>
      <c r="G15" s="386"/>
      <c r="H15" s="386"/>
      <c r="I15" s="386"/>
      <c r="J15" s="386"/>
      <c r="K15" s="386"/>
      <c r="L15" s="386"/>
      <c r="M15" s="386"/>
      <c r="N15" s="6"/>
      <c r="O15" s="6"/>
      <c r="P15" s="6"/>
      <c r="Q15" s="6"/>
      <c r="R15" s="6"/>
    </row>
    <row r="16" spans="1:18" ht="33.75" customHeight="1" x14ac:dyDescent="0.35">
      <c r="A16" s="90"/>
      <c r="B16" s="386" t="s">
        <v>306</v>
      </c>
      <c r="C16" s="386"/>
      <c r="D16" s="386"/>
      <c r="E16" s="386"/>
      <c r="F16" s="386"/>
      <c r="G16" s="386"/>
      <c r="H16" s="386"/>
      <c r="I16" s="386"/>
      <c r="J16" s="386"/>
      <c r="K16" s="386"/>
      <c r="L16" s="386"/>
      <c r="M16" s="386"/>
      <c r="N16" s="6"/>
      <c r="O16" s="6"/>
      <c r="P16" s="6"/>
      <c r="Q16" s="6"/>
      <c r="R16" s="6"/>
    </row>
    <row r="17" spans="1:18" ht="13.9" x14ac:dyDescent="0.35">
      <c r="A17" s="90"/>
      <c r="B17" s="385" t="s">
        <v>258</v>
      </c>
      <c r="C17" s="385"/>
      <c r="D17" s="385"/>
      <c r="E17" s="385"/>
      <c r="F17" s="385"/>
      <c r="G17" s="385"/>
      <c r="H17" s="385"/>
      <c r="I17" s="385"/>
      <c r="J17" s="385"/>
      <c r="K17" s="385"/>
      <c r="L17" s="385"/>
      <c r="M17" s="385"/>
      <c r="N17" s="6"/>
      <c r="O17" s="6"/>
      <c r="P17" s="6"/>
      <c r="Q17" s="6"/>
      <c r="R17" s="6"/>
    </row>
    <row r="18" spans="1:18" x14ac:dyDescent="0.35">
      <c r="A18" s="90"/>
      <c r="B18" s="90"/>
      <c r="C18" s="386" t="s">
        <v>251</v>
      </c>
      <c r="D18" s="386"/>
      <c r="E18" s="386"/>
      <c r="F18" s="386"/>
      <c r="G18" s="386"/>
      <c r="H18" s="386"/>
      <c r="I18" s="386"/>
      <c r="J18" s="386"/>
      <c r="K18" s="386"/>
      <c r="L18" s="386"/>
      <c r="M18" s="386"/>
      <c r="N18" s="6"/>
      <c r="O18" s="6"/>
      <c r="P18" s="6"/>
      <c r="Q18" s="6"/>
      <c r="R18" s="6"/>
    </row>
    <row r="19" spans="1:18" x14ac:dyDescent="0.35">
      <c r="A19" s="90"/>
      <c r="B19" s="90"/>
      <c r="C19" s="386" t="s">
        <v>254</v>
      </c>
      <c r="D19" s="386"/>
      <c r="E19" s="386"/>
      <c r="F19" s="386"/>
      <c r="G19" s="386"/>
      <c r="H19" s="386"/>
      <c r="I19" s="386"/>
      <c r="J19" s="386"/>
      <c r="K19" s="386"/>
      <c r="L19" s="386"/>
      <c r="M19" s="386"/>
      <c r="N19" s="6"/>
      <c r="O19" s="6"/>
      <c r="P19" s="6"/>
      <c r="Q19" s="6"/>
      <c r="R19" s="6"/>
    </row>
    <row r="20" spans="1:18" ht="30" customHeight="1" x14ac:dyDescent="0.35">
      <c r="A20" s="90"/>
      <c r="B20" s="90"/>
      <c r="C20" s="386" t="s">
        <v>253</v>
      </c>
      <c r="D20" s="386"/>
      <c r="E20" s="386"/>
      <c r="F20" s="386"/>
      <c r="G20" s="386"/>
      <c r="H20" s="386"/>
      <c r="I20" s="386"/>
      <c r="J20" s="386"/>
      <c r="K20" s="386"/>
      <c r="L20" s="386"/>
      <c r="M20" s="386"/>
      <c r="N20" s="6"/>
      <c r="O20" s="6"/>
      <c r="P20" s="6"/>
      <c r="Q20" s="6"/>
      <c r="R20" s="6"/>
    </row>
    <row r="21" spans="1:18" ht="32.25" customHeight="1" x14ac:dyDescent="0.35">
      <c r="A21" s="90"/>
      <c r="B21" s="386" t="s">
        <v>259</v>
      </c>
      <c r="C21" s="386"/>
      <c r="D21" s="386"/>
      <c r="E21" s="386"/>
      <c r="F21" s="386"/>
      <c r="G21" s="386"/>
      <c r="H21" s="386"/>
      <c r="I21" s="386"/>
      <c r="J21" s="386"/>
      <c r="K21" s="386"/>
      <c r="L21" s="386"/>
      <c r="M21" s="386"/>
      <c r="N21" s="6"/>
      <c r="O21" s="6"/>
      <c r="P21" s="6"/>
      <c r="Q21" s="6"/>
      <c r="R21" s="6"/>
    </row>
    <row r="22" spans="1:18" x14ac:dyDescent="0.35">
      <c r="A22" s="90"/>
      <c r="B22" s="90"/>
      <c r="C22" s="90"/>
      <c r="D22" s="90"/>
      <c r="E22" s="90"/>
      <c r="F22" s="90"/>
      <c r="G22" s="90"/>
      <c r="H22" s="90"/>
      <c r="I22" s="90"/>
      <c r="J22" s="90"/>
      <c r="K22" s="90"/>
      <c r="L22" s="90"/>
      <c r="M22" s="90"/>
      <c r="N22" s="6"/>
      <c r="O22" s="6"/>
      <c r="P22" s="6"/>
      <c r="Q22" s="6"/>
      <c r="R22" s="6"/>
    </row>
    <row r="23" spans="1:18" ht="13.9" x14ac:dyDescent="0.35">
      <c r="A23" s="90"/>
      <c r="B23" s="382" t="s">
        <v>23</v>
      </c>
      <c r="C23" s="382"/>
      <c r="D23" s="382"/>
      <c r="E23" s="382"/>
      <c r="F23" s="382"/>
      <c r="G23" s="382"/>
      <c r="H23" s="382"/>
      <c r="I23" s="382"/>
      <c r="J23" s="382"/>
      <c r="K23" s="382"/>
      <c r="L23" s="382"/>
      <c r="M23" s="382"/>
      <c r="N23" s="6"/>
      <c r="O23" s="6"/>
      <c r="P23" s="6"/>
      <c r="Q23" s="6"/>
      <c r="R23" s="6"/>
    </row>
    <row r="24" spans="1:18" ht="13.9" x14ac:dyDescent="0.35">
      <c r="A24" s="90"/>
      <c r="B24" s="384" t="s">
        <v>307</v>
      </c>
      <c r="C24" s="384"/>
      <c r="D24" s="384"/>
      <c r="E24" s="384"/>
      <c r="F24" s="384"/>
      <c r="G24" s="384"/>
      <c r="H24" s="384"/>
      <c r="I24" s="384"/>
      <c r="J24" s="384"/>
      <c r="K24" s="384"/>
      <c r="L24" s="384"/>
      <c r="M24" s="384"/>
      <c r="N24" s="6"/>
      <c r="O24" s="6"/>
      <c r="P24" s="6"/>
      <c r="Q24" s="6"/>
      <c r="R24" s="6"/>
    </row>
    <row r="25" spans="1:18" ht="6.75" customHeight="1" x14ac:dyDescent="0.35">
      <c r="A25" s="90"/>
      <c r="B25" s="392"/>
      <c r="C25" s="392"/>
      <c r="D25" s="392"/>
      <c r="E25" s="392"/>
      <c r="F25" s="392"/>
      <c r="G25" s="392"/>
      <c r="H25" s="392"/>
      <c r="I25" s="392"/>
      <c r="J25" s="392"/>
      <c r="K25" s="392"/>
      <c r="L25" s="392"/>
      <c r="M25" s="392"/>
      <c r="N25" s="6"/>
      <c r="O25" s="6"/>
      <c r="P25" s="6"/>
      <c r="Q25" s="6"/>
      <c r="R25" s="6"/>
    </row>
    <row r="26" spans="1:18" ht="13.5" customHeight="1" x14ac:dyDescent="0.35">
      <c r="A26" s="90"/>
      <c r="B26" s="386" t="s">
        <v>260</v>
      </c>
      <c r="C26" s="386"/>
      <c r="D26" s="386"/>
      <c r="E26" s="386"/>
      <c r="F26" s="386"/>
      <c r="G26" s="386"/>
      <c r="H26" s="386"/>
      <c r="I26" s="386"/>
      <c r="J26" s="386"/>
      <c r="K26" s="386"/>
      <c r="L26" s="386"/>
      <c r="M26" s="386"/>
      <c r="N26" s="6"/>
      <c r="O26" s="6"/>
      <c r="P26" s="6"/>
      <c r="Q26" s="6"/>
      <c r="R26" s="6"/>
    </row>
    <row r="27" spans="1:18" ht="22.5" customHeight="1" x14ac:dyDescent="0.35">
      <c r="A27" s="90"/>
      <c r="B27" s="90"/>
      <c r="C27" s="371" t="s">
        <v>122</v>
      </c>
      <c r="D27" s="372"/>
      <c r="E27" s="372"/>
      <c r="F27" s="372"/>
      <c r="G27" s="373"/>
      <c r="H27" s="90"/>
      <c r="I27" s="90"/>
      <c r="J27" s="90"/>
      <c r="K27" s="90"/>
      <c r="L27" s="90"/>
      <c r="M27" s="90"/>
      <c r="N27" s="6"/>
      <c r="O27" s="6"/>
      <c r="P27" s="6"/>
      <c r="Q27" s="6"/>
      <c r="R27" s="6"/>
    </row>
    <row r="28" spans="1:18" x14ac:dyDescent="0.35">
      <c r="A28" s="90"/>
      <c r="B28" s="90"/>
      <c r="C28" s="374" t="s">
        <v>13</v>
      </c>
      <c r="D28" s="375"/>
      <c r="E28" s="375"/>
      <c r="F28" s="375"/>
      <c r="G28" s="376"/>
      <c r="H28" s="90"/>
      <c r="I28" s="90"/>
      <c r="J28" s="90"/>
      <c r="K28" s="90"/>
      <c r="L28" s="90"/>
      <c r="M28" s="90"/>
      <c r="N28" s="6"/>
      <c r="O28" s="6"/>
      <c r="P28" s="6"/>
      <c r="Q28" s="6"/>
      <c r="R28" s="6"/>
    </row>
    <row r="29" spans="1:18" x14ac:dyDescent="0.35">
      <c r="A29" s="90"/>
      <c r="B29" s="90"/>
      <c r="C29" s="374" t="s">
        <v>16</v>
      </c>
      <c r="D29" s="375"/>
      <c r="E29" s="375"/>
      <c r="F29" s="375"/>
      <c r="G29" s="376"/>
      <c r="H29" s="90"/>
      <c r="I29" s="90"/>
      <c r="J29" s="90"/>
      <c r="K29" s="90"/>
      <c r="L29" s="90"/>
      <c r="M29" s="90"/>
      <c r="N29" s="6"/>
      <c r="O29" s="6"/>
      <c r="P29" s="6"/>
      <c r="Q29" s="6"/>
      <c r="R29" s="6"/>
    </row>
    <row r="30" spans="1:18" x14ac:dyDescent="0.35">
      <c r="A30" s="90"/>
      <c r="B30" s="90"/>
      <c r="C30" s="377" t="s">
        <v>17</v>
      </c>
      <c r="D30" s="378"/>
      <c r="E30" s="378"/>
      <c r="F30" s="378"/>
      <c r="G30" s="379"/>
      <c r="H30" s="90"/>
      <c r="I30" s="90"/>
      <c r="J30" s="90"/>
      <c r="K30" s="90"/>
      <c r="L30" s="90"/>
      <c r="M30" s="90"/>
      <c r="N30" s="6"/>
      <c r="O30" s="6"/>
      <c r="P30" s="6"/>
      <c r="Q30" s="6"/>
      <c r="R30" s="6"/>
    </row>
    <row r="31" spans="1:18" ht="32.25" customHeight="1" x14ac:dyDescent="0.35">
      <c r="A31" s="90"/>
      <c r="B31" s="90"/>
      <c r="C31" s="387" t="s">
        <v>18</v>
      </c>
      <c r="D31" s="388"/>
      <c r="E31" s="388"/>
      <c r="F31" s="388"/>
      <c r="G31" s="389"/>
      <c r="H31" s="90"/>
      <c r="I31" s="90"/>
      <c r="J31" s="90"/>
      <c r="K31" s="90"/>
      <c r="L31" s="90"/>
      <c r="M31" s="90"/>
      <c r="N31" s="6"/>
      <c r="O31" s="6"/>
      <c r="P31" s="6"/>
      <c r="Q31" s="6"/>
      <c r="R31" s="6"/>
    </row>
    <row r="32" spans="1:18" ht="29.25" customHeight="1" x14ac:dyDescent="0.35">
      <c r="A32" s="90"/>
      <c r="B32" s="90"/>
      <c r="C32" s="387" t="s">
        <v>24</v>
      </c>
      <c r="D32" s="388"/>
      <c r="E32" s="388"/>
      <c r="F32" s="388"/>
      <c r="G32" s="389"/>
      <c r="H32" s="90"/>
      <c r="I32" s="90"/>
      <c r="J32" s="90"/>
      <c r="K32" s="90"/>
      <c r="L32" s="90"/>
      <c r="M32" s="90"/>
      <c r="N32" s="6"/>
      <c r="O32" s="6"/>
      <c r="P32" s="6"/>
      <c r="Q32" s="6"/>
      <c r="R32" s="6"/>
    </row>
    <row r="33" spans="1:18" ht="43.5" customHeight="1" x14ac:dyDescent="0.35">
      <c r="A33" s="90"/>
      <c r="B33" s="386" t="s">
        <v>301</v>
      </c>
      <c r="C33" s="386"/>
      <c r="D33" s="386"/>
      <c r="E33" s="386"/>
      <c r="F33" s="386"/>
      <c r="G33" s="386"/>
      <c r="H33" s="386"/>
      <c r="I33" s="386"/>
      <c r="J33" s="386"/>
      <c r="K33" s="386"/>
      <c r="L33" s="386"/>
      <c r="M33" s="386"/>
      <c r="N33" s="6"/>
      <c r="O33" s="6"/>
      <c r="P33" s="6"/>
      <c r="Q33" s="6"/>
      <c r="R33" s="6"/>
    </row>
    <row r="34" spans="1:18" x14ac:dyDescent="0.35">
      <c r="A34" s="90"/>
      <c r="B34" s="90"/>
      <c r="C34" s="90"/>
      <c r="D34" s="90"/>
      <c r="E34" s="90"/>
      <c r="F34" s="90"/>
      <c r="G34" s="90"/>
      <c r="H34" s="90"/>
      <c r="I34" s="90"/>
      <c r="J34" s="90"/>
      <c r="K34" s="90"/>
      <c r="L34" s="90"/>
      <c r="M34" s="90"/>
      <c r="N34" s="6"/>
      <c r="O34" s="6"/>
      <c r="P34" s="6"/>
      <c r="Q34" s="6"/>
      <c r="R34" s="6"/>
    </row>
    <row r="35" spans="1:18" ht="13.9" x14ac:dyDescent="0.35">
      <c r="A35" s="90"/>
      <c r="B35" s="382" t="s">
        <v>26</v>
      </c>
      <c r="C35" s="382"/>
      <c r="D35" s="382"/>
      <c r="E35" s="382"/>
      <c r="F35" s="382"/>
      <c r="G35" s="382"/>
      <c r="H35" s="382"/>
      <c r="I35" s="382"/>
      <c r="J35" s="382"/>
      <c r="K35" s="382"/>
      <c r="L35" s="382"/>
      <c r="M35" s="382"/>
      <c r="N35" s="6"/>
      <c r="O35" s="6"/>
      <c r="P35" s="6"/>
      <c r="Q35" s="6"/>
      <c r="R35" s="6"/>
    </row>
    <row r="36" spans="1:18" ht="13.9" x14ac:dyDescent="0.35">
      <c r="A36" s="90"/>
      <c r="B36" s="390" t="s">
        <v>56</v>
      </c>
      <c r="C36" s="390"/>
      <c r="D36" s="390"/>
      <c r="E36" s="390"/>
      <c r="F36" s="390"/>
      <c r="G36" s="390"/>
      <c r="H36" s="390"/>
      <c r="I36" s="390"/>
      <c r="J36" s="390"/>
      <c r="K36" s="390"/>
      <c r="L36" s="390"/>
      <c r="M36" s="390"/>
      <c r="N36" s="6"/>
      <c r="O36" s="6"/>
      <c r="P36" s="6"/>
      <c r="Q36" s="6"/>
      <c r="R36" s="6"/>
    </row>
    <row r="37" spans="1:18" x14ac:dyDescent="0.35">
      <c r="A37" s="90"/>
      <c r="B37" s="90"/>
      <c r="C37" s="90"/>
      <c r="D37" s="90"/>
      <c r="E37" s="90"/>
      <c r="F37" s="90"/>
      <c r="G37" s="90"/>
      <c r="H37" s="90"/>
      <c r="I37" s="90"/>
      <c r="J37" s="90"/>
      <c r="K37" s="90"/>
      <c r="L37" s="90"/>
      <c r="M37" s="90"/>
      <c r="N37" s="6"/>
      <c r="O37" s="6"/>
      <c r="P37" s="6"/>
      <c r="Q37" s="6"/>
      <c r="R37" s="6"/>
    </row>
    <row r="38" spans="1:18" ht="32.25" customHeight="1" x14ac:dyDescent="0.35">
      <c r="A38" s="90"/>
      <c r="B38" s="381" t="s">
        <v>261</v>
      </c>
      <c r="C38" s="381"/>
      <c r="D38" s="381"/>
      <c r="E38" s="381"/>
      <c r="F38" s="381"/>
      <c r="G38" s="381"/>
      <c r="H38" s="381"/>
      <c r="I38" s="381"/>
      <c r="J38" s="381"/>
      <c r="K38" s="381"/>
      <c r="L38" s="381"/>
      <c r="M38" s="381"/>
      <c r="N38" s="6"/>
      <c r="O38" s="6"/>
      <c r="P38" s="6"/>
      <c r="Q38" s="6"/>
      <c r="R38" s="6"/>
    </row>
    <row r="39" spans="1:18" ht="21.75" customHeight="1" x14ac:dyDescent="0.35">
      <c r="A39" s="90"/>
      <c r="B39" s="90"/>
      <c r="C39" s="286" t="s">
        <v>27</v>
      </c>
      <c r="D39" s="90"/>
      <c r="E39" s="90"/>
      <c r="F39" s="90"/>
      <c r="G39" s="90"/>
      <c r="H39" s="90"/>
      <c r="I39" s="286" t="s">
        <v>35</v>
      </c>
      <c r="J39" s="90"/>
      <c r="K39" s="90"/>
      <c r="L39" s="90"/>
      <c r="M39" s="90"/>
      <c r="N39" s="6"/>
      <c r="O39" s="6"/>
      <c r="P39" s="6"/>
      <c r="Q39" s="6"/>
      <c r="R39" s="6"/>
    </row>
    <row r="40" spans="1:18" x14ac:dyDescent="0.35">
      <c r="A40" s="90"/>
      <c r="B40" s="90"/>
      <c r="C40" s="90" t="s">
        <v>28</v>
      </c>
      <c r="D40" s="90"/>
      <c r="E40" s="90"/>
      <c r="F40" s="90"/>
      <c r="G40" s="90"/>
      <c r="H40" s="90"/>
      <c r="I40" s="90" t="s">
        <v>37</v>
      </c>
      <c r="J40" s="90"/>
      <c r="K40" s="90"/>
      <c r="L40" s="90"/>
      <c r="M40" s="90"/>
      <c r="N40" s="6"/>
      <c r="O40" s="6"/>
      <c r="P40" s="6"/>
      <c r="Q40" s="6"/>
      <c r="R40" s="6"/>
    </row>
    <row r="41" spans="1:18" x14ac:dyDescent="0.35">
      <c r="A41" s="90"/>
      <c r="B41" s="90"/>
      <c r="C41" s="90" t="s">
        <v>29</v>
      </c>
      <c r="D41" s="90"/>
      <c r="E41" s="90"/>
      <c r="F41" s="90"/>
      <c r="G41" s="90"/>
      <c r="H41" s="90"/>
      <c r="I41" s="90" t="s">
        <v>37</v>
      </c>
      <c r="J41" s="90"/>
      <c r="K41" s="90"/>
      <c r="L41" s="90"/>
      <c r="M41" s="90"/>
      <c r="N41" s="6"/>
      <c r="O41" s="6"/>
      <c r="P41" s="6"/>
      <c r="Q41" s="6"/>
      <c r="R41" s="6"/>
    </row>
    <row r="42" spans="1:18" x14ac:dyDescent="0.35">
      <c r="A42" s="90"/>
      <c r="B42" s="90"/>
      <c r="C42" s="90" t="s">
        <v>30</v>
      </c>
      <c r="D42" s="90"/>
      <c r="E42" s="90"/>
      <c r="F42" s="90"/>
      <c r="G42" s="90"/>
      <c r="H42" s="90"/>
      <c r="I42" s="90" t="s">
        <v>37</v>
      </c>
      <c r="J42" s="90"/>
      <c r="K42" s="90"/>
      <c r="L42" s="90"/>
      <c r="M42" s="90"/>
      <c r="N42" s="6"/>
      <c r="O42" s="6"/>
      <c r="P42" s="6"/>
      <c r="Q42" s="6"/>
      <c r="R42" s="6"/>
    </row>
    <row r="43" spans="1:18" x14ac:dyDescent="0.35">
      <c r="A43" s="90"/>
      <c r="B43" s="90"/>
      <c r="C43" s="90" t="s">
        <v>31</v>
      </c>
      <c r="D43" s="90"/>
      <c r="E43" s="90"/>
      <c r="F43" s="90"/>
      <c r="G43" s="90"/>
      <c r="H43" s="90"/>
      <c r="I43" s="90" t="s">
        <v>36</v>
      </c>
      <c r="J43" s="90"/>
      <c r="K43" s="90"/>
      <c r="L43" s="90"/>
      <c r="M43" s="90"/>
      <c r="N43" s="6"/>
      <c r="O43" s="6"/>
      <c r="P43" s="6"/>
      <c r="Q43" s="6"/>
      <c r="R43" s="6"/>
    </row>
    <row r="44" spans="1:18" x14ac:dyDescent="0.35">
      <c r="A44" s="90"/>
      <c r="B44" s="90"/>
      <c r="C44" s="90" t="s">
        <v>38</v>
      </c>
      <c r="D44" s="90"/>
      <c r="E44" s="90"/>
      <c r="F44" s="90"/>
      <c r="G44" s="90"/>
      <c r="H44" s="90"/>
      <c r="I44" s="90" t="s">
        <v>37</v>
      </c>
      <c r="J44" s="90"/>
      <c r="K44" s="90"/>
      <c r="L44" s="90"/>
      <c r="M44" s="90"/>
      <c r="N44" s="6"/>
      <c r="O44" s="6"/>
      <c r="P44" s="6"/>
      <c r="Q44" s="6"/>
      <c r="R44" s="6"/>
    </row>
    <row r="45" spans="1:18" x14ac:dyDescent="0.35">
      <c r="A45" s="90"/>
      <c r="B45" s="90"/>
      <c r="C45" s="90"/>
      <c r="D45" s="90"/>
      <c r="E45" s="90"/>
      <c r="F45" s="90"/>
      <c r="G45" s="90"/>
      <c r="H45" s="90"/>
      <c r="I45" s="90"/>
      <c r="J45" s="90"/>
      <c r="K45" s="90"/>
      <c r="L45" s="90"/>
      <c r="M45" s="90"/>
      <c r="N45" s="6"/>
      <c r="O45" s="6"/>
      <c r="P45" s="6"/>
      <c r="Q45" s="6"/>
      <c r="R45" s="6"/>
    </row>
    <row r="46" spans="1:18" ht="33.75" customHeight="1" x14ac:dyDescent="0.35">
      <c r="A46" s="90"/>
      <c r="B46" s="381" t="s">
        <v>262</v>
      </c>
      <c r="C46" s="381"/>
      <c r="D46" s="381"/>
      <c r="E46" s="381"/>
      <c r="F46" s="381"/>
      <c r="G46" s="381"/>
      <c r="H46" s="381"/>
      <c r="I46" s="381"/>
      <c r="J46" s="381"/>
      <c r="K46" s="381"/>
      <c r="L46" s="381"/>
      <c r="M46" s="381"/>
      <c r="N46" s="6"/>
      <c r="O46" s="6"/>
      <c r="P46" s="6"/>
      <c r="Q46" s="6"/>
      <c r="R46" s="6"/>
    </row>
    <row r="47" spans="1:18" ht="13.9" x14ac:dyDescent="0.35">
      <c r="A47" s="90"/>
      <c r="B47" s="90"/>
      <c r="C47" s="286" t="s">
        <v>32</v>
      </c>
      <c r="D47" s="90"/>
      <c r="E47" s="90"/>
      <c r="F47" s="90"/>
      <c r="G47" s="90"/>
      <c r="H47" s="90"/>
      <c r="I47" s="286" t="s">
        <v>35</v>
      </c>
      <c r="J47" s="90"/>
      <c r="K47" s="90"/>
      <c r="L47" s="90"/>
      <c r="M47" s="90"/>
      <c r="N47" s="6"/>
      <c r="O47" s="6"/>
      <c r="P47" s="6"/>
      <c r="Q47" s="6"/>
      <c r="R47" s="6"/>
    </row>
    <row r="48" spans="1:18" x14ac:dyDescent="0.35">
      <c r="A48" s="90"/>
      <c r="B48" s="90"/>
      <c r="C48" s="364" t="s">
        <v>39</v>
      </c>
      <c r="D48" s="364"/>
      <c r="E48" s="364"/>
      <c r="F48" s="364"/>
      <c r="G48" s="364"/>
      <c r="H48" s="364"/>
      <c r="I48" s="90" t="s">
        <v>46</v>
      </c>
      <c r="J48" s="90"/>
      <c r="K48" s="90"/>
      <c r="L48" s="90"/>
      <c r="M48" s="90"/>
      <c r="N48" s="6"/>
      <c r="O48" s="6"/>
      <c r="P48" s="6"/>
      <c r="Q48" s="6"/>
      <c r="R48" s="6"/>
    </row>
    <row r="49" spans="1:18" ht="29.25" customHeight="1" x14ac:dyDescent="0.35">
      <c r="A49" s="90"/>
      <c r="B49" s="90"/>
      <c r="C49" s="381" t="s">
        <v>40</v>
      </c>
      <c r="D49" s="381"/>
      <c r="E49" s="381"/>
      <c r="F49" s="381"/>
      <c r="G49" s="381"/>
      <c r="H49" s="381"/>
      <c r="I49" s="90" t="s">
        <v>47</v>
      </c>
      <c r="J49" s="90"/>
      <c r="K49" s="90"/>
      <c r="L49" s="90"/>
      <c r="M49" s="90"/>
      <c r="N49" s="6"/>
      <c r="O49" s="6"/>
      <c r="P49" s="6"/>
      <c r="Q49" s="6"/>
      <c r="R49" s="6"/>
    </row>
    <row r="50" spans="1:18" ht="32.25" customHeight="1" x14ac:dyDescent="0.35">
      <c r="A50" s="90"/>
      <c r="B50" s="90"/>
      <c r="C50" s="381" t="s">
        <v>302</v>
      </c>
      <c r="D50" s="391"/>
      <c r="E50" s="391"/>
      <c r="F50" s="391"/>
      <c r="G50" s="391"/>
      <c r="H50" s="391"/>
      <c r="I50" s="90" t="s">
        <v>47</v>
      </c>
      <c r="J50" s="287"/>
      <c r="K50" s="90"/>
      <c r="L50" s="90"/>
      <c r="M50" s="90"/>
      <c r="N50" s="6"/>
      <c r="O50" s="6"/>
      <c r="P50" s="6"/>
      <c r="Q50" s="6"/>
      <c r="R50" s="6"/>
    </row>
    <row r="51" spans="1:18" ht="30" customHeight="1" x14ac:dyDescent="0.35">
      <c r="A51" s="90"/>
      <c r="B51" s="90"/>
      <c r="C51" s="381" t="s">
        <v>33</v>
      </c>
      <c r="D51" s="381"/>
      <c r="E51" s="381"/>
      <c r="F51" s="381"/>
      <c r="G51" s="381"/>
      <c r="H51" s="381"/>
      <c r="I51" s="90" t="s">
        <v>47</v>
      </c>
      <c r="J51" s="90"/>
      <c r="K51" s="90"/>
      <c r="L51" s="90"/>
      <c r="M51" s="90"/>
      <c r="N51" s="6"/>
      <c r="O51" s="6"/>
      <c r="P51" s="6"/>
      <c r="Q51" s="6"/>
      <c r="R51" s="6"/>
    </row>
    <row r="52" spans="1:18" x14ac:dyDescent="0.35">
      <c r="A52" s="90"/>
      <c r="B52" s="90"/>
      <c r="C52" s="385" t="s">
        <v>34</v>
      </c>
      <c r="D52" s="385"/>
      <c r="E52" s="385"/>
      <c r="F52" s="385"/>
      <c r="G52" s="385"/>
      <c r="H52" s="385"/>
      <c r="I52" s="90" t="s">
        <v>47</v>
      </c>
      <c r="J52" s="90"/>
      <c r="K52" s="90"/>
      <c r="L52" s="90"/>
      <c r="M52" s="90"/>
      <c r="N52" s="6"/>
      <c r="O52" s="6"/>
      <c r="P52" s="6"/>
      <c r="Q52" s="6"/>
      <c r="R52" s="6"/>
    </row>
    <row r="53" spans="1:18" ht="31.5" customHeight="1" x14ac:dyDescent="0.35">
      <c r="A53" s="90"/>
      <c r="B53" s="386" t="s">
        <v>263</v>
      </c>
      <c r="C53" s="386"/>
      <c r="D53" s="386"/>
      <c r="E53" s="386"/>
      <c r="F53" s="386"/>
      <c r="G53" s="386"/>
      <c r="H53" s="386"/>
      <c r="I53" s="386"/>
      <c r="J53" s="386"/>
      <c r="K53" s="386"/>
      <c r="L53" s="386"/>
      <c r="M53" s="386"/>
      <c r="N53" s="6"/>
      <c r="O53" s="6"/>
      <c r="P53" s="6"/>
      <c r="Q53" s="6"/>
      <c r="R53" s="6"/>
    </row>
    <row r="54" spans="1:18" ht="15.75" customHeight="1" x14ac:dyDescent="0.35">
      <c r="A54" s="90"/>
      <c r="B54" s="90"/>
      <c r="C54" s="90"/>
      <c r="D54" s="90"/>
      <c r="E54" s="90"/>
      <c r="F54" s="90"/>
      <c r="G54" s="90"/>
      <c r="H54" s="90"/>
      <c r="I54" s="90"/>
      <c r="J54" s="90"/>
      <c r="K54" s="90"/>
      <c r="L54" s="90"/>
      <c r="M54" s="90"/>
      <c r="N54" s="6"/>
      <c r="O54" s="6"/>
      <c r="P54" s="6"/>
      <c r="Q54" s="6"/>
      <c r="R54" s="6"/>
    </row>
    <row r="55" spans="1:18" ht="18.75" customHeight="1" x14ac:dyDescent="0.35">
      <c r="A55" s="90"/>
      <c r="B55" s="382" t="s">
        <v>297</v>
      </c>
      <c r="C55" s="382"/>
      <c r="D55" s="382"/>
      <c r="E55" s="382"/>
      <c r="F55" s="382"/>
      <c r="G55" s="382"/>
      <c r="H55" s="382"/>
      <c r="I55" s="382"/>
      <c r="J55" s="382"/>
      <c r="K55" s="382"/>
      <c r="L55" s="382"/>
      <c r="M55" s="382"/>
      <c r="N55" s="6"/>
      <c r="O55" s="6"/>
      <c r="P55" s="6"/>
      <c r="Q55" s="6"/>
      <c r="R55" s="6"/>
    </row>
    <row r="56" spans="1:18" ht="18.75" customHeight="1" x14ac:dyDescent="0.35">
      <c r="A56" s="90"/>
      <c r="B56" s="370" t="s">
        <v>298</v>
      </c>
      <c r="C56" s="370"/>
      <c r="D56" s="370"/>
      <c r="E56" s="370"/>
      <c r="F56" s="370"/>
      <c r="G56" s="370"/>
      <c r="H56" s="370"/>
      <c r="I56" s="370"/>
      <c r="J56" s="370"/>
      <c r="K56" s="370"/>
      <c r="L56" s="370"/>
      <c r="M56" s="370"/>
      <c r="N56" s="6"/>
      <c r="O56" s="6"/>
      <c r="P56" s="6"/>
      <c r="Q56" s="6"/>
      <c r="R56" s="6"/>
    </row>
    <row r="57" spans="1:18" ht="15.75" customHeight="1" x14ac:dyDescent="0.35">
      <c r="A57" s="90"/>
      <c r="B57" s="364" t="s">
        <v>264</v>
      </c>
      <c r="C57" s="364"/>
      <c r="D57" s="364"/>
      <c r="E57" s="364"/>
      <c r="F57" s="364"/>
      <c r="G57" s="364"/>
      <c r="H57" s="364"/>
      <c r="I57" s="364"/>
      <c r="J57" s="364"/>
      <c r="K57" s="364"/>
      <c r="L57" s="364"/>
      <c r="M57" s="364"/>
      <c r="N57" s="6"/>
      <c r="O57" s="6"/>
      <c r="P57" s="6"/>
      <c r="Q57" s="6"/>
      <c r="R57" s="6"/>
    </row>
    <row r="58" spans="1:18" ht="37.5" customHeight="1" x14ac:dyDescent="0.35">
      <c r="A58" s="90"/>
      <c r="B58" s="365" t="s">
        <v>265</v>
      </c>
      <c r="C58" s="365"/>
      <c r="D58" s="365"/>
      <c r="E58" s="365"/>
      <c r="F58" s="365"/>
      <c r="G58" s="365"/>
      <c r="H58" s="365"/>
      <c r="I58" s="365"/>
      <c r="J58" s="365"/>
      <c r="K58" s="365"/>
      <c r="L58" s="365"/>
      <c r="M58" s="365"/>
      <c r="N58" s="6"/>
      <c r="O58" s="6"/>
      <c r="P58" s="6"/>
      <c r="Q58" s="6"/>
      <c r="R58" s="6"/>
    </row>
    <row r="59" spans="1:18" ht="45" customHeight="1" x14ac:dyDescent="0.35">
      <c r="A59" s="90"/>
      <c r="B59" s="365" t="s">
        <v>266</v>
      </c>
      <c r="C59" s="365"/>
      <c r="D59" s="365"/>
      <c r="E59" s="365"/>
      <c r="F59" s="365"/>
      <c r="G59" s="365"/>
      <c r="H59" s="365"/>
      <c r="I59" s="365"/>
      <c r="J59" s="365"/>
      <c r="K59" s="365"/>
      <c r="L59" s="365"/>
      <c r="M59" s="365"/>
      <c r="N59" s="6"/>
      <c r="O59" s="6"/>
      <c r="P59" s="6"/>
      <c r="Q59" s="6"/>
      <c r="R59" s="6"/>
    </row>
    <row r="60" spans="1:18" ht="13.9" x14ac:dyDescent="0.35">
      <c r="A60" s="90"/>
      <c r="B60" s="382" t="s">
        <v>270</v>
      </c>
      <c r="C60" s="382"/>
      <c r="D60" s="382"/>
      <c r="E60" s="382"/>
      <c r="F60" s="382"/>
      <c r="G60" s="382"/>
      <c r="H60" s="382"/>
      <c r="I60" s="382"/>
      <c r="J60" s="382"/>
      <c r="K60" s="382"/>
      <c r="L60" s="382"/>
      <c r="M60" s="382"/>
    </row>
    <row r="61" spans="1:18" ht="29.25" customHeight="1" x14ac:dyDescent="0.35">
      <c r="A61" s="90"/>
      <c r="B61" s="383" t="s">
        <v>48</v>
      </c>
      <c r="C61" s="383"/>
      <c r="D61" s="383"/>
      <c r="E61" s="383"/>
      <c r="F61" s="383"/>
      <c r="G61" s="383"/>
      <c r="H61" s="383"/>
      <c r="I61" s="383"/>
      <c r="J61" s="383"/>
      <c r="K61" s="383"/>
      <c r="L61" s="383"/>
      <c r="M61" s="383"/>
    </row>
    <row r="62" spans="1:18" ht="6.75" customHeight="1" x14ac:dyDescent="0.35">
      <c r="A62" s="90"/>
      <c r="B62" s="90"/>
      <c r="C62" s="90"/>
      <c r="D62" s="90"/>
      <c r="E62" s="90"/>
      <c r="F62" s="90"/>
      <c r="G62" s="90"/>
      <c r="H62" s="90"/>
      <c r="I62" s="90"/>
      <c r="J62" s="90"/>
      <c r="K62" s="90"/>
      <c r="L62" s="90"/>
      <c r="M62" s="90"/>
    </row>
    <row r="63" spans="1:18" ht="13.9" x14ac:dyDescent="0.35">
      <c r="A63" s="90"/>
      <c r="B63" s="364" t="s">
        <v>267</v>
      </c>
      <c r="C63" s="364"/>
      <c r="D63" s="364"/>
      <c r="E63" s="364"/>
      <c r="F63" s="364"/>
      <c r="G63" s="364"/>
      <c r="H63" s="364"/>
      <c r="I63" s="364"/>
      <c r="J63" s="364"/>
      <c r="K63" s="364"/>
      <c r="L63" s="364"/>
      <c r="M63" s="364"/>
    </row>
    <row r="64" spans="1:18" ht="21" customHeight="1" x14ac:dyDescent="0.35">
      <c r="A64" s="90"/>
      <c r="B64" s="364" t="s">
        <v>45</v>
      </c>
      <c r="C64" s="364"/>
      <c r="D64" s="364"/>
      <c r="E64" s="364"/>
      <c r="F64" s="364"/>
      <c r="G64" s="364"/>
      <c r="H64" s="364"/>
      <c r="I64" s="364"/>
      <c r="J64" s="364"/>
      <c r="K64" s="364"/>
      <c r="L64" s="364"/>
      <c r="M64" s="364"/>
    </row>
    <row r="65" spans="1:13" ht="15.75" customHeight="1" x14ac:dyDescent="0.35">
      <c r="A65" s="90"/>
      <c r="B65" s="90"/>
      <c r="C65" s="90" t="s">
        <v>41</v>
      </c>
      <c r="D65" s="90"/>
      <c r="E65" s="90"/>
      <c r="F65" s="90"/>
      <c r="G65" s="90"/>
      <c r="H65" s="90"/>
      <c r="I65" s="90"/>
      <c r="J65" s="90"/>
      <c r="K65" s="90"/>
      <c r="L65" s="90"/>
      <c r="M65" s="90"/>
    </row>
    <row r="66" spans="1:13" x14ac:dyDescent="0.35">
      <c r="A66" s="90"/>
      <c r="B66" s="90"/>
      <c r="C66" s="90" t="s">
        <v>42</v>
      </c>
      <c r="D66" s="90"/>
      <c r="E66" s="90"/>
      <c r="F66" s="90"/>
      <c r="G66" s="90"/>
      <c r="H66" s="90"/>
      <c r="I66" s="90"/>
      <c r="J66" s="90"/>
      <c r="K66" s="90"/>
      <c r="L66" s="90"/>
      <c r="M66" s="90"/>
    </row>
    <row r="67" spans="1:13" x14ac:dyDescent="0.35">
      <c r="A67" s="90"/>
      <c r="B67" s="90"/>
      <c r="C67" s="90" t="s">
        <v>57</v>
      </c>
      <c r="D67" s="90"/>
      <c r="E67" s="90"/>
      <c r="F67" s="90"/>
      <c r="G67" s="90"/>
      <c r="H67" s="90"/>
      <c r="I67" s="90"/>
      <c r="J67" s="90"/>
      <c r="K67" s="90"/>
      <c r="L67" s="90"/>
      <c r="M67" s="90"/>
    </row>
    <row r="68" spans="1:13" x14ac:dyDescent="0.35">
      <c r="A68" s="90"/>
      <c r="B68" s="90"/>
      <c r="C68" s="90" t="s">
        <v>43</v>
      </c>
      <c r="D68" s="90"/>
      <c r="E68" s="90"/>
      <c r="F68" s="90"/>
      <c r="G68" s="90"/>
      <c r="H68" s="90"/>
      <c r="I68" s="90"/>
      <c r="J68" s="90"/>
      <c r="K68" s="90"/>
      <c r="L68" s="90"/>
      <c r="M68" s="90"/>
    </row>
    <row r="69" spans="1:13" x14ac:dyDescent="0.35">
      <c r="A69" s="90"/>
      <c r="B69" s="90"/>
      <c r="C69" s="90" t="s">
        <v>44</v>
      </c>
      <c r="D69" s="90"/>
      <c r="E69" s="90"/>
      <c r="F69" s="90"/>
      <c r="G69" s="90"/>
      <c r="H69" s="90"/>
      <c r="I69" s="90"/>
      <c r="J69" s="90"/>
      <c r="K69" s="90"/>
      <c r="L69" s="90"/>
      <c r="M69" s="90"/>
    </row>
    <row r="70" spans="1:13" ht="23.25" customHeight="1" x14ac:dyDescent="0.35">
      <c r="A70" s="90"/>
      <c r="B70" s="380" t="s">
        <v>49</v>
      </c>
      <c r="C70" s="380"/>
      <c r="D70" s="380"/>
      <c r="E70" s="380"/>
      <c r="F70" s="380"/>
      <c r="G70" s="380"/>
      <c r="H70" s="380"/>
      <c r="I70" s="380"/>
      <c r="J70" s="380"/>
      <c r="K70" s="380"/>
      <c r="L70" s="380"/>
      <c r="M70" s="380"/>
    </row>
    <row r="71" spans="1:13" x14ac:dyDescent="0.35">
      <c r="A71" s="90"/>
      <c r="B71" s="90"/>
      <c r="C71" s="364" t="s">
        <v>268</v>
      </c>
      <c r="D71" s="364"/>
      <c r="E71" s="364"/>
      <c r="F71" s="364"/>
      <c r="G71" s="364"/>
      <c r="H71" s="364"/>
      <c r="I71" s="364"/>
      <c r="J71" s="364"/>
      <c r="K71" s="364"/>
      <c r="L71" s="364"/>
      <c r="M71" s="364"/>
    </row>
    <row r="72" spans="1:13" ht="29.25" customHeight="1" x14ac:dyDescent="0.35">
      <c r="A72" s="90"/>
      <c r="B72" s="90"/>
      <c r="C72" s="381" t="s">
        <v>269</v>
      </c>
      <c r="D72" s="381"/>
      <c r="E72" s="381"/>
      <c r="F72" s="381"/>
      <c r="G72" s="381"/>
      <c r="H72" s="381"/>
      <c r="I72" s="381"/>
      <c r="J72" s="381"/>
      <c r="K72" s="381"/>
      <c r="L72" s="381"/>
      <c r="M72" s="381"/>
    </row>
    <row r="73" spans="1:13" ht="18.75" customHeight="1" x14ac:dyDescent="0.35">
      <c r="A73" s="90"/>
      <c r="B73" s="364" t="s">
        <v>50</v>
      </c>
      <c r="C73" s="364"/>
      <c r="D73" s="364"/>
      <c r="E73" s="364"/>
      <c r="F73" s="364"/>
      <c r="G73" s="364"/>
      <c r="H73" s="364"/>
      <c r="I73" s="364"/>
      <c r="J73" s="364"/>
      <c r="K73" s="364"/>
      <c r="L73" s="364"/>
      <c r="M73" s="364"/>
    </row>
    <row r="74" spans="1:13" ht="21" customHeight="1" x14ac:dyDescent="0.35">
      <c r="A74" s="90"/>
      <c r="B74" s="364" t="s">
        <v>55</v>
      </c>
      <c r="C74" s="364"/>
      <c r="D74" s="364"/>
      <c r="E74" s="364"/>
      <c r="F74" s="364"/>
      <c r="G74" s="364"/>
      <c r="H74" s="364"/>
      <c r="I74" s="364"/>
      <c r="J74" s="364"/>
      <c r="K74" s="364"/>
      <c r="L74" s="364"/>
      <c r="M74" s="364"/>
    </row>
    <row r="75" spans="1:13" ht="13.9" x14ac:dyDescent="0.4">
      <c r="B75" s="368" t="s">
        <v>271</v>
      </c>
      <c r="C75" s="369"/>
      <c r="D75" s="369"/>
      <c r="E75" s="369"/>
      <c r="F75" s="369"/>
      <c r="G75" s="369"/>
      <c r="H75" s="369"/>
      <c r="I75" s="369"/>
      <c r="J75" s="369"/>
      <c r="K75" s="369"/>
      <c r="L75" s="369"/>
      <c r="M75" s="369"/>
    </row>
  </sheetData>
  <sheetProtection algorithmName="SHA-512" hashValue="Lp48AFeRmjodbK3XcF/li7cKgDKiCyjAhNvErtRhGLz9lEQ4g5X+eyJWYu831Jy1vVJP3vhsfLNRItD0fNxW2A==" saltValue="YA/UOKHwqVG33FLB4ZqYBA==" spinCount="100000" sheet="1" formatCells="0" formatColumns="0" formatRows="0" insertColumns="0" insertRows="0" insertHyperlinks="0" deleteColumns="0" deleteRows="0" sort="0" autoFilter="0" pivotTables="0"/>
  <mergeCells count="53">
    <mergeCell ref="B24:M24"/>
    <mergeCell ref="B8:M8"/>
    <mergeCell ref="B9:M9"/>
    <mergeCell ref="B10:M10"/>
    <mergeCell ref="B15:M15"/>
    <mergeCell ref="B16:M16"/>
    <mergeCell ref="B14:M14"/>
    <mergeCell ref="B6:M6"/>
    <mergeCell ref="B7:M7"/>
    <mergeCell ref="C18:M18"/>
    <mergeCell ref="C19:M19"/>
    <mergeCell ref="C20:M20"/>
    <mergeCell ref="B57:M57"/>
    <mergeCell ref="C50:H50"/>
    <mergeCell ref="B25:M25"/>
    <mergeCell ref="B26:M26"/>
    <mergeCell ref="B33:M33"/>
    <mergeCell ref="C49:H49"/>
    <mergeCell ref="C51:H51"/>
    <mergeCell ref="C48:H48"/>
    <mergeCell ref="C52:H52"/>
    <mergeCell ref="B61:M61"/>
    <mergeCell ref="B13:M13"/>
    <mergeCell ref="B64:M64"/>
    <mergeCell ref="B5:M5"/>
    <mergeCell ref="B12:M12"/>
    <mergeCell ref="B17:M17"/>
    <mergeCell ref="B21:M21"/>
    <mergeCell ref="B23:M23"/>
    <mergeCell ref="C31:G31"/>
    <mergeCell ref="C32:G32"/>
    <mergeCell ref="B35:M35"/>
    <mergeCell ref="B36:M36"/>
    <mergeCell ref="B38:M38"/>
    <mergeCell ref="B46:M46"/>
    <mergeCell ref="B53:M53"/>
    <mergeCell ref="B55:M55"/>
    <mergeCell ref="B63:M63"/>
    <mergeCell ref="B58:M58"/>
    <mergeCell ref="D3:M3"/>
    <mergeCell ref="B75:M75"/>
    <mergeCell ref="B56:M56"/>
    <mergeCell ref="C27:G27"/>
    <mergeCell ref="C28:G28"/>
    <mergeCell ref="C29:G29"/>
    <mergeCell ref="C30:G30"/>
    <mergeCell ref="B70:M70"/>
    <mergeCell ref="C71:M71"/>
    <mergeCell ref="C72:M72"/>
    <mergeCell ref="B73:M73"/>
    <mergeCell ref="B74:M74"/>
    <mergeCell ref="B59:M59"/>
    <mergeCell ref="B60:M60"/>
  </mergeCells>
  <pageMargins left="0.25" right="0.25" top="0.75" bottom="0.75" header="0.3" footer="0.3"/>
  <pageSetup paperSize="9" scale="78"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C8DD1"/>
    <pageSetUpPr fitToPage="1"/>
  </sheetPr>
  <dimension ref="A1:P142"/>
  <sheetViews>
    <sheetView showGridLines="0" tabSelected="1" zoomScaleNormal="100" zoomScaleSheetLayoutView="72" workbookViewId="0">
      <pane xSplit="2" ySplit="2" topLeftCell="C3" activePane="bottomRight" state="frozen"/>
      <selection pane="topRight" activeCell="C1" sqref="C1"/>
      <selection pane="bottomLeft" activeCell="A3" sqref="A3"/>
      <selection pane="bottomRight" activeCell="F16" sqref="F16"/>
    </sheetView>
  </sheetViews>
  <sheetFormatPr defaultColWidth="8.75" defaultRowHeight="15" x14ac:dyDescent="0.4"/>
  <cols>
    <col min="1" max="1" width="23.625" style="13" customWidth="1"/>
    <col min="2" max="2" width="17.125" style="349" customWidth="1"/>
    <col min="3" max="3" width="24.875" style="350" customWidth="1"/>
    <col min="4" max="4" width="53.25" style="13" customWidth="1"/>
    <col min="5" max="5" width="49.875" style="351" customWidth="1"/>
    <col min="6" max="6" width="64.75" style="10" customWidth="1"/>
    <col min="7" max="7" width="23.375" style="10" customWidth="1"/>
    <col min="8" max="8" width="12.5" style="14" hidden="1" customWidth="1"/>
    <col min="9" max="9" width="82.125" style="14" hidden="1" customWidth="1"/>
    <col min="10" max="10" width="26.25" style="14" customWidth="1"/>
    <col min="11" max="12" width="25.625" style="10" customWidth="1"/>
    <col min="13" max="13" width="25.625" style="13" customWidth="1"/>
    <col min="14" max="14" width="16.625" style="13" customWidth="1"/>
    <col min="15" max="15" width="30.875" style="13" customWidth="1"/>
    <col min="16" max="16" width="40.625" style="10" customWidth="1"/>
    <col min="17" max="16384" width="8.75" style="10"/>
  </cols>
  <sheetData>
    <row r="1" spans="1:16" s="352" customFormat="1" ht="27.75" x14ac:dyDescent="0.4">
      <c r="A1" s="332"/>
      <c r="B1" s="333"/>
      <c r="C1" s="334"/>
      <c r="D1" s="335"/>
      <c r="E1" s="336"/>
      <c r="F1" s="431" t="s">
        <v>84</v>
      </c>
      <c r="G1" s="432"/>
      <c r="H1" s="327"/>
      <c r="I1" s="327"/>
      <c r="J1" s="327" t="s">
        <v>85</v>
      </c>
      <c r="K1" s="426" t="s">
        <v>86</v>
      </c>
      <c r="L1" s="426"/>
      <c r="M1" s="426"/>
      <c r="N1" s="359"/>
      <c r="O1" s="359"/>
      <c r="P1" s="328"/>
    </row>
    <row r="2" spans="1:16" s="15" customFormat="1" ht="131.25" customHeight="1" x14ac:dyDescent="0.35">
      <c r="A2" s="232"/>
      <c r="B2" s="228" t="s">
        <v>250</v>
      </c>
      <c r="C2" s="228" t="s">
        <v>7</v>
      </c>
      <c r="D2" s="228" t="s">
        <v>1</v>
      </c>
      <c r="E2" s="228" t="s">
        <v>214</v>
      </c>
      <c r="F2" s="228" t="s">
        <v>252</v>
      </c>
      <c r="G2" s="228" t="s">
        <v>165</v>
      </c>
      <c r="H2" s="229" t="s">
        <v>81</v>
      </c>
      <c r="I2" s="229" t="s">
        <v>82</v>
      </c>
      <c r="J2" s="230" t="s">
        <v>54</v>
      </c>
      <c r="K2" s="228" t="s">
        <v>295</v>
      </c>
      <c r="L2" s="228" t="s">
        <v>296</v>
      </c>
      <c r="M2" s="228" t="s">
        <v>98</v>
      </c>
      <c r="N2" s="228" t="s">
        <v>134</v>
      </c>
      <c r="O2" s="228" t="s">
        <v>164</v>
      </c>
      <c r="P2" s="231" t="s">
        <v>83</v>
      </c>
    </row>
    <row r="3" spans="1:16" x14ac:dyDescent="0.35">
      <c r="A3" s="413" t="s">
        <v>232</v>
      </c>
      <c r="B3" s="403" t="s">
        <v>168</v>
      </c>
      <c r="C3" s="424" t="s">
        <v>166</v>
      </c>
      <c r="D3" s="422" t="s">
        <v>167</v>
      </c>
      <c r="E3" s="394" t="s">
        <v>207</v>
      </c>
      <c r="F3" s="220"/>
      <c r="G3" s="277"/>
      <c r="H3" s="211" t="str">
        <f>IFERROR(VLOOKUP(J3, Vlookups!$A$5:$B$10,2,FALSE),"")</f>
        <v/>
      </c>
      <c r="I3" s="211" t="str">
        <f t="shared" ref="I3:I34" si="0">IF(H:H=1,"Not in place yet",IF(H:H=2,"In place - not specifically as a mental health initiative",IF(H:H=3,"Ad hoc non-recurrent activities targeting mental health",IF(H:H=4,"Planned, established activities targeting mental health",IF(H:H=5,"Planned, established activities targeting mental health, with metrics",IF(H:H=6,"Planned, established activities targeting mental health, with metrics and outcome evaluations",IF(H:H="","There are no planned, implemented or considered activities in this building block")))))))</f>
        <v>There are no planned, implemented or considered activities in this building block</v>
      </c>
      <c r="J3" s="211"/>
      <c r="K3" s="227"/>
      <c r="L3" s="227"/>
      <c r="M3" s="277" t="str">
        <f>IF(SUM(K3:L3)=0,"", SUM(K3:L3))</f>
        <v/>
      </c>
      <c r="N3" s="212"/>
      <c r="O3" s="212"/>
      <c r="P3" s="213"/>
    </row>
    <row r="4" spans="1:16" x14ac:dyDescent="0.35">
      <c r="A4" s="413"/>
      <c r="B4" s="410"/>
      <c r="C4" s="419"/>
      <c r="D4" s="423"/>
      <c r="E4" s="395"/>
      <c r="F4" s="217"/>
      <c r="G4" s="360"/>
      <c r="H4" s="211" t="str">
        <f>IFERROR(VLOOKUP(J4, Vlookups!$A$5:$B$10,2,FALSE),"")</f>
        <v/>
      </c>
      <c r="I4" s="211" t="str">
        <f t="shared" si="0"/>
        <v>There are no planned, implemented or considered activities in this building block</v>
      </c>
      <c r="J4" s="197"/>
      <c r="K4" s="197"/>
      <c r="L4" s="197"/>
      <c r="M4" s="277" t="str">
        <f t="shared" ref="M4:M67" si="1">IF(SUM(K4:L4)=0,"", SUM(K4:L4))</f>
        <v/>
      </c>
      <c r="N4" s="199"/>
      <c r="O4" s="199"/>
      <c r="P4" s="223"/>
    </row>
    <row r="5" spans="1:16" x14ac:dyDescent="0.35">
      <c r="A5" s="413"/>
      <c r="B5" s="410"/>
      <c r="C5" s="419"/>
      <c r="D5" s="423"/>
      <c r="E5" s="395"/>
      <c r="F5" s="217"/>
      <c r="G5" s="360"/>
      <c r="H5" s="211" t="str">
        <f>IFERROR(VLOOKUP(J5, Vlookups!$A$5:$B$10,2,FALSE),"")</f>
        <v/>
      </c>
      <c r="I5" s="211" t="str">
        <f t="shared" si="0"/>
        <v>There are no planned, implemented or considered activities in this building block</v>
      </c>
      <c r="J5" s="197"/>
      <c r="K5" s="197"/>
      <c r="L5" s="197"/>
      <c r="M5" s="277" t="str">
        <f t="shared" si="1"/>
        <v/>
      </c>
      <c r="N5" s="199"/>
      <c r="O5" s="199"/>
      <c r="P5" s="223"/>
    </row>
    <row r="6" spans="1:16" x14ac:dyDescent="0.35">
      <c r="A6" s="413"/>
      <c r="B6" s="410"/>
      <c r="C6" s="419"/>
      <c r="D6" s="423"/>
      <c r="E6" s="395"/>
      <c r="F6" s="217"/>
      <c r="G6" s="360"/>
      <c r="H6" s="211" t="str">
        <f>IFERROR(VLOOKUP(J6, Vlookups!$A$5:$B$10,2,FALSE),"")</f>
        <v/>
      </c>
      <c r="I6" s="211" t="str">
        <f t="shared" si="0"/>
        <v>There are no planned, implemented or considered activities in this building block</v>
      </c>
      <c r="J6" s="197"/>
      <c r="K6" s="197"/>
      <c r="L6" s="197"/>
      <c r="M6" s="277" t="str">
        <f t="shared" si="1"/>
        <v/>
      </c>
      <c r="N6" s="199"/>
      <c r="O6" s="199"/>
      <c r="P6" s="223"/>
    </row>
    <row r="7" spans="1:16" x14ac:dyDescent="0.35">
      <c r="A7" s="413"/>
      <c r="B7" s="410"/>
      <c r="C7" s="419"/>
      <c r="D7" s="423"/>
      <c r="E7" s="395"/>
      <c r="F7" s="217"/>
      <c r="G7" s="360"/>
      <c r="H7" s="211" t="str">
        <f>IFERROR(VLOOKUP(J7, Vlookups!$A$5:$B$10,2,FALSE),"")</f>
        <v/>
      </c>
      <c r="I7" s="211" t="str">
        <f t="shared" si="0"/>
        <v>There are no planned, implemented or considered activities in this building block</v>
      </c>
      <c r="J7" s="197"/>
      <c r="K7" s="197"/>
      <c r="L7" s="197"/>
      <c r="M7" s="277" t="str">
        <f t="shared" si="1"/>
        <v/>
      </c>
      <c r="N7" s="199"/>
      <c r="O7" s="199"/>
      <c r="P7" s="223"/>
    </row>
    <row r="8" spans="1:16" x14ac:dyDescent="0.35">
      <c r="A8" s="413"/>
      <c r="B8" s="410"/>
      <c r="C8" s="419"/>
      <c r="D8" s="423"/>
      <c r="E8" s="395"/>
      <c r="F8" s="217"/>
      <c r="G8" s="360"/>
      <c r="H8" s="211" t="str">
        <f>IFERROR(VLOOKUP(J8, Vlookups!$A$5:$B$10,2,FALSE),"")</f>
        <v/>
      </c>
      <c r="I8" s="211" t="str">
        <f t="shared" si="0"/>
        <v>There are no planned, implemented or considered activities in this building block</v>
      </c>
      <c r="J8" s="197"/>
      <c r="K8" s="197"/>
      <c r="L8" s="197"/>
      <c r="M8" s="277" t="str">
        <f t="shared" si="1"/>
        <v/>
      </c>
      <c r="N8" s="199"/>
      <c r="O8" s="199"/>
      <c r="P8" s="223"/>
    </row>
    <row r="9" spans="1:16" x14ac:dyDescent="0.35">
      <c r="A9" s="413"/>
      <c r="B9" s="410"/>
      <c r="C9" s="419"/>
      <c r="D9" s="423"/>
      <c r="E9" s="395"/>
      <c r="F9" s="217"/>
      <c r="G9" s="360"/>
      <c r="H9" s="211" t="str">
        <f>IFERROR(VLOOKUP(J9, Vlookups!$A$5:$B$10,2,FALSE),"")</f>
        <v/>
      </c>
      <c r="I9" s="211" t="str">
        <f t="shared" si="0"/>
        <v>There are no planned, implemented or considered activities in this building block</v>
      </c>
      <c r="J9" s="197"/>
      <c r="K9" s="197"/>
      <c r="L9" s="197"/>
      <c r="M9" s="277" t="str">
        <f t="shared" si="1"/>
        <v/>
      </c>
      <c r="N9" s="199"/>
      <c r="O9" s="199"/>
      <c r="P9" s="223"/>
    </row>
    <row r="10" spans="1:16" x14ac:dyDescent="0.35">
      <c r="A10" s="413"/>
      <c r="B10" s="410"/>
      <c r="C10" s="419"/>
      <c r="D10" s="423"/>
      <c r="E10" s="395"/>
      <c r="F10" s="218"/>
      <c r="G10" s="360"/>
      <c r="H10" s="211" t="str">
        <f>IFERROR(VLOOKUP(J10, Vlookups!$A$5:$B$10,2,FALSE),"")</f>
        <v/>
      </c>
      <c r="I10" s="211" t="str">
        <f t="shared" si="0"/>
        <v>There are no planned, implemented or considered activities in this building block</v>
      </c>
      <c r="J10" s="197"/>
      <c r="K10" s="197"/>
      <c r="L10" s="197"/>
      <c r="M10" s="277" t="str">
        <f t="shared" si="1"/>
        <v/>
      </c>
      <c r="N10" s="199"/>
      <c r="O10" s="199"/>
      <c r="P10" s="223"/>
    </row>
    <row r="11" spans="1:16" x14ac:dyDescent="0.35">
      <c r="A11" s="413"/>
      <c r="B11" s="410"/>
      <c r="C11" s="419"/>
      <c r="D11" s="423"/>
      <c r="E11" s="395"/>
      <c r="F11" s="218"/>
      <c r="G11" s="360"/>
      <c r="H11" s="211" t="str">
        <f>IFERROR(VLOOKUP(J11, Vlookups!$A$5:$B$10,2,FALSE),"")</f>
        <v/>
      </c>
      <c r="I11" s="211" t="str">
        <f t="shared" si="0"/>
        <v>There are no planned, implemented or considered activities in this building block</v>
      </c>
      <c r="J11" s="197"/>
      <c r="K11" s="197"/>
      <c r="L11" s="197"/>
      <c r="M11" s="277" t="str">
        <f t="shared" si="1"/>
        <v/>
      </c>
      <c r="N11" s="199"/>
      <c r="O11" s="199"/>
      <c r="P11" s="223"/>
    </row>
    <row r="12" spans="1:16" x14ac:dyDescent="0.35">
      <c r="A12" s="413"/>
      <c r="B12" s="410"/>
      <c r="C12" s="419"/>
      <c r="D12" s="423"/>
      <c r="E12" s="395"/>
      <c r="F12" s="218"/>
      <c r="G12" s="360"/>
      <c r="H12" s="211" t="str">
        <f>IFERROR(VLOOKUP(J12, Vlookups!$A$5:$B$10,2,FALSE),"")</f>
        <v/>
      </c>
      <c r="I12" s="211" t="str">
        <f t="shared" si="0"/>
        <v>There are no planned, implemented or considered activities in this building block</v>
      </c>
      <c r="J12" s="197"/>
      <c r="K12" s="197"/>
      <c r="L12" s="197"/>
      <c r="M12" s="277" t="str">
        <f t="shared" si="1"/>
        <v/>
      </c>
      <c r="N12" s="199"/>
      <c r="O12" s="199"/>
      <c r="P12" s="223"/>
    </row>
    <row r="13" spans="1:16" x14ac:dyDescent="0.35">
      <c r="A13" s="413"/>
      <c r="B13" s="410"/>
      <c r="C13" s="419"/>
      <c r="D13" s="423"/>
      <c r="E13" s="395"/>
      <c r="F13" s="216"/>
      <c r="G13" s="360"/>
      <c r="H13" s="211" t="str">
        <f>IFERROR(VLOOKUP(J13, Vlookups!$A$5:$B$10,2,FALSE),"")</f>
        <v/>
      </c>
      <c r="I13" s="211" t="str">
        <f t="shared" si="0"/>
        <v>There are no planned, implemented or considered activities in this building block</v>
      </c>
      <c r="J13" s="197"/>
      <c r="K13" s="226"/>
      <c r="L13" s="226"/>
      <c r="M13" s="277" t="str">
        <f t="shared" si="1"/>
        <v/>
      </c>
      <c r="N13" s="198"/>
      <c r="O13" s="198"/>
      <c r="P13" s="205"/>
    </row>
    <row r="14" spans="1:16" x14ac:dyDescent="0.35">
      <c r="A14" s="413"/>
      <c r="B14" s="410"/>
      <c r="C14" s="419"/>
      <c r="D14" s="423"/>
      <c r="E14" s="395"/>
      <c r="F14" s="217"/>
      <c r="G14" s="360"/>
      <c r="H14" s="211" t="str">
        <f>IFERROR(VLOOKUP(J14, Vlookups!$A$5:$B$10,2,FALSE),"")</f>
        <v/>
      </c>
      <c r="I14" s="211" t="str">
        <f t="shared" si="0"/>
        <v>There are no planned, implemented or considered activities in this building block</v>
      </c>
      <c r="J14" s="197"/>
      <c r="K14" s="197"/>
      <c r="L14" s="197"/>
      <c r="M14" s="277" t="str">
        <f t="shared" si="1"/>
        <v/>
      </c>
      <c r="N14" s="199"/>
      <c r="O14" s="199"/>
      <c r="P14" s="223"/>
    </row>
    <row r="15" spans="1:16" x14ac:dyDescent="0.35">
      <c r="A15" s="413"/>
      <c r="B15" s="410"/>
      <c r="C15" s="419"/>
      <c r="D15" s="423"/>
      <c r="E15" s="395"/>
      <c r="F15" s="218"/>
      <c r="G15" s="360"/>
      <c r="H15" s="211" t="str">
        <f>IFERROR(VLOOKUP(J15, Vlookups!$A$5:$B$10,2,FALSE),"")</f>
        <v/>
      </c>
      <c r="I15" s="211" t="str">
        <f t="shared" si="0"/>
        <v>There are no planned, implemented or considered activities in this building block</v>
      </c>
      <c r="J15" s="197"/>
      <c r="K15" s="197"/>
      <c r="L15" s="197"/>
      <c r="M15" s="277" t="str">
        <f t="shared" si="1"/>
        <v/>
      </c>
      <c r="N15" s="199"/>
      <c r="O15" s="199"/>
      <c r="P15" s="223"/>
    </row>
    <row r="16" spans="1:16" x14ac:dyDescent="0.35">
      <c r="A16" s="413"/>
      <c r="B16" s="410"/>
      <c r="C16" s="419"/>
      <c r="D16" s="423"/>
      <c r="E16" s="395"/>
      <c r="F16" s="218"/>
      <c r="G16" s="360"/>
      <c r="H16" s="211" t="str">
        <f>IFERROR(VLOOKUP(J16, Vlookups!$A$5:$B$10,2,FALSE),"")</f>
        <v/>
      </c>
      <c r="I16" s="211" t="str">
        <f t="shared" si="0"/>
        <v>There are no planned, implemented or considered activities in this building block</v>
      </c>
      <c r="J16" s="197"/>
      <c r="K16" s="197"/>
      <c r="L16" s="197"/>
      <c r="M16" s="277" t="str">
        <f t="shared" si="1"/>
        <v/>
      </c>
      <c r="N16" s="199"/>
      <c r="O16" s="199"/>
      <c r="P16" s="223"/>
    </row>
    <row r="17" spans="1:16" x14ac:dyDescent="0.35">
      <c r="A17" s="413"/>
      <c r="B17" s="410"/>
      <c r="C17" s="419"/>
      <c r="D17" s="423"/>
      <c r="E17" s="395"/>
      <c r="F17" s="216"/>
      <c r="G17" s="360"/>
      <c r="H17" s="211" t="str">
        <f>IFERROR(VLOOKUP(J17, Vlookups!$A$5:$B$10,2,FALSE),"")</f>
        <v/>
      </c>
      <c r="I17" s="211" t="str">
        <f t="shared" si="0"/>
        <v>There are no planned, implemented or considered activities in this building block</v>
      </c>
      <c r="J17" s="197"/>
      <c r="K17" s="226"/>
      <c r="L17" s="226"/>
      <c r="M17" s="277" t="str">
        <f t="shared" si="1"/>
        <v/>
      </c>
      <c r="N17" s="198"/>
      <c r="O17" s="198"/>
      <c r="P17" s="205"/>
    </row>
    <row r="18" spans="1:16" x14ac:dyDescent="0.35">
      <c r="A18" s="413"/>
      <c r="B18" s="410"/>
      <c r="C18" s="419"/>
      <c r="D18" s="423"/>
      <c r="E18" s="395"/>
      <c r="F18" s="218"/>
      <c r="G18" s="360"/>
      <c r="H18" s="211" t="str">
        <f>IFERROR(VLOOKUP(J18, Vlookups!$A$5:$B$10,2,FALSE),"")</f>
        <v/>
      </c>
      <c r="I18" s="211" t="str">
        <f t="shared" si="0"/>
        <v>There are no planned, implemented or considered activities in this building block</v>
      </c>
      <c r="J18" s="197"/>
      <c r="K18" s="197"/>
      <c r="L18" s="197"/>
      <c r="M18" s="277" t="str">
        <f t="shared" si="1"/>
        <v/>
      </c>
      <c r="N18" s="199"/>
      <c r="O18" s="199"/>
      <c r="P18" s="223"/>
    </row>
    <row r="19" spans="1:16" x14ac:dyDescent="0.35">
      <c r="A19" s="413"/>
      <c r="B19" s="410"/>
      <c r="C19" s="419"/>
      <c r="D19" s="423"/>
      <c r="E19" s="395"/>
      <c r="F19" s="218"/>
      <c r="G19" s="360"/>
      <c r="H19" s="211" t="str">
        <f>IFERROR(VLOOKUP(J19, Vlookups!$A$5:$B$10,2,FALSE),"")</f>
        <v/>
      </c>
      <c r="I19" s="211" t="str">
        <f t="shared" si="0"/>
        <v>There are no planned, implemented or considered activities in this building block</v>
      </c>
      <c r="J19" s="197"/>
      <c r="K19" s="197"/>
      <c r="L19" s="197"/>
      <c r="M19" s="277" t="str">
        <f t="shared" si="1"/>
        <v/>
      </c>
      <c r="N19" s="199"/>
      <c r="O19" s="199"/>
      <c r="P19" s="223"/>
    </row>
    <row r="20" spans="1:16" x14ac:dyDescent="0.35">
      <c r="A20" s="413"/>
      <c r="B20" s="410"/>
      <c r="C20" s="419"/>
      <c r="D20" s="423"/>
      <c r="E20" s="395"/>
      <c r="F20" s="218"/>
      <c r="G20" s="360"/>
      <c r="H20" s="211" t="str">
        <f>IFERROR(VLOOKUP(J20, Vlookups!$A$5:$B$10,2,FALSE),"")</f>
        <v/>
      </c>
      <c r="I20" s="211" t="str">
        <f t="shared" si="0"/>
        <v>There are no planned, implemented or considered activities in this building block</v>
      </c>
      <c r="J20" s="197"/>
      <c r="K20" s="197"/>
      <c r="L20" s="197"/>
      <c r="M20" s="277" t="str">
        <f t="shared" si="1"/>
        <v/>
      </c>
      <c r="N20" s="199"/>
      <c r="O20" s="199"/>
      <c r="P20" s="223"/>
    </row>
    <row r="21" spans="1:16" x14ac:dyDescent="0.35">
      <c r="A21" s="413"/>
      <c r="B21" s="410"/>
      <c r="C21" s="419"/>
      <c r="D21" s="423"/>
      <c r="E21" s="395"/>
      <c r="F21" s="218"/>
      <c r="G21" s="360"/>
      <c r="H21" s="211" t="str">
        <f>IFERROR(VLOOKUP(J21, Vlookups!$A$5:$B$10,2,FALSE),"")</f>
        <v/>
      </c>
      <c r="I21" s="211" t="str">
        <f t="shared" si="0"/>
        <v>There are no planned, implemented or considered activities in this building block</v>
      </c>
      <c r="J21" s="197"/>
      <c r="K21" s="197"/>
      <c r="L21" s="197"/>
      <c r="M21" s="277" t="str">
        <f t="shared" si="1"/>
        <v/>
      </c>
      <c r="N21" s="199"/>
      <c r="O21" s="199"/>
      <c r="P21" s="223"/>
    </row>
    <row r="22" spans="1:16" x14ac:dyDescent="0.35">
      <c r="A22" s="413"/>
      <c r="B22" s="421"/>
      <c r="C22" s="425"/>
      <c r="D22" s="423"/>
      <c r="E22" s="395"/>
      <c r="F22" s="219"/>
      <c r="G22" s="288"/>
      <c r="H22" s="211" t="str">
        <f>IFERROR(VLOOKUP(J22, Vlookups!$A$5:$B$10,2,FALSE),"")</f>
        <v/>
      </c>
      <c r="I22" s="211" t="str">
        <f t="shared" si="0"/>
        <v>There are no planned, implemented or considered activities in this building block</v>
      </c>
      <c r="J22" s="214"/>
      <c r="K22" s="214"/>
      <c r="L22" s="214"/>
      <c r="M22" s="288" t="str">
        <f t="shared" si="1"/>
        <v/>
      </c>
      <c r="N22" s="215"/>
      <c r="O22" s="215"/>
      <c r="P22" s="224"/>
    </row>
    <row r="23" spans="1:16" x14ac:dyDescent="0.35">
      <c r="A23" s="413"/>
      <c r="B23" s="409" t="s">
        <v>152</v>
      </c>
      <c r="C23" s="418" t="s">
        <v>169</v>
      </c>
      <c r="D23" s="415" t="s">
        <v>204</v>
      </c>
      <c r="E23" s="394" t="s">
        <v>303</v>
      </c>
      <c r="F23" s="220"/>
      <c r="G23" s="277"/>
      <c r="H23" s="211" t="str">
        <f>IFERROR(VLOOKUP(J23, Vlookups!$A$5:$B$10,2,FALSE),"")</f>
        <v/>
      </c>
      <c r="I23" s="211" t="str">
        <f t="shared" si="0"/>
        <v>There are no planned, implemented or considered activities in this building block</v>
      </c>
      <c r="J23" s="211"/>
      <c r="K23" s="227"/>
      <c r="L23" s="227"/>
      <c r="M23" s="277" t="str">
        <f t="shared" si="1"/>
        <v/>
      </c>
      <c r="N23" s="212"/>
      <c r="O23" s="212"/>
      <c r="P23" s="213"/>
    </row>
    <row r="24" spans="1:16" x14ac:dyDescent="0.35">
      <c r="A24" s="413"/>
      <c r="B24" s="410"/>
      <c r="C24" s="419"/>
      <c r="D24" s="416"/>
      <c r="E24" s="395"/>
      <c r="F24" s="217"/>
      <c r="G24" s="360"/>
      <c r="H24" s="211" t="str">
        <f>IFERROR(VLOOKUP(J24, Vlookups!$A$5:$B$10,2,FALSE),"")</f>
        <v/>
      </c>
      <c r="I24" s="211" t="str">
        <f t="shared" si="0"/>
        <v>There are no planned, implemented or considered activities in this building block</v>
      </c>
      <c r="J24" s="197"/>
      <c r="K24" s="197"/>
      <c r="L24" s="197"/>
      <c r="M24" s="277" t="str">
        <f t="shared" si="1"/>
        <v/>
      </c>
      <c r="N24" s="199"/>
      <c r="O24" s="199"/>
      <c r="P24" s="223"/>
    </row>
    <row r="25" spans="1:16" x14ac:dyDescent="0.35">
      <c r="A25" s="413"/>
      <c r="B25" s="404"/>
      <c r="C25" s="419"/>
      <c r="D25" s="416"/>
      <c r="E25" s="395"/>
      <c r="F25" s="217"/>
      <c r="G25" s="360"/>
      <c r="H25" s="211" t="str">
        <f>IFERROR(VLOOKUP(J25, Vlookups!$A$5:$B$10,2,FALSE),"")</f>
        <v/>
      </c>
      <c r="I25" s="211" t="str">
        <f t="shared" si="0"/>
        <v>There are no planned, implemented or considered activities in this building block</v>
      </c>
      <c r="J25" s="197"/>
      <c r="K25" s="197"/>
      <c r="L25" s="197"/>
      <c r="M25" s="277" t="str">
        <f t="shared" si="1"/>
        <v/>
      </c>
      <c r="N25" s="199"/>
      <c r="O25" s="199"/>
      <c r="P25" s="223"/>
    </row>
    <row r="26" spans="1:16" x14ac:dyDescent="0.35">
      <c r="A26" s="413"/>
      <c r="B26" s="404"/>
      <c r="C26" s="419"/>
      <c r="D26" s="416"/>
      <c r="E26" s="395"/>
      <c r="F26" s="217"/>
      <c r="G26" s="360"/>
      <c r="H26" s="211" t="str">
        <f>IFERROR(VLOOKUP(J26, Vlookups!$A$5:$B$10,2,FALSE),"")</f>
        <v/>
      </c>
      <c r="I26" s="211" t="str">
        <f t="shared" si="0"/>
        <v>There are no planned, implemented or considered activities in this building block</v>
      </c>
      <c r="J26" s="197"/>
      <c r="K26" s="197"/>
      <c r="L26" s="197"/>
      <c r="M26" s="277" t="str">
        <f t="shared" si="1"/>
        <v/>
      </c>
      <c r="N26" s="199"/>
      <c r="O26" s="199"/>
      <c r="P26" s="223"/>
    </row>
    <row r="27" spans="1:16" x14ac:dyDescent="0.35">
      <c r="A27" s="413"/>
      <c r="B27" s="404"/>
      <c r="C27" s="419"/>
      <c r="D27" s="416"/>
      <c r="E27" s="395"/>
      <c r="F27" s="217"/>
      <c r="G27" s="360"/>
      <c r="H27" s="211" t="str">
        <f>IFERROR(VLOOKUP(J27, Vlookups!$A$5:$B$10,2,FALSE),"")</f>
        <v/>
      </c>
      <c r="I27" s="211" t="str">
        <f t="shared" si="0"/>
        <v>There are no planned, implemented or considered activities in this building block</v>
      </c>
      <c r="J27" s="197"/>
      <c r="K27" s="197"/>
      <c r="L27" s="197"/>
      <c r="M27" s="277" t="str">
        <f t="shared" si="1"/>
        <v/>
      </c>
      <c r="N27" s="199"/>
      <c r="O27" s="199"/>
      <c r="P27" s="223"/>
    </row>
    <row r="28" spans="1:16" x14ac:dyDescent="0.35">
      <c r="A28" s="413"/>
      <c r="B28" s="404"/>
      <c r="C28" s="419"/>
      <c r="D28" s="416"/>
      <c r="E28" s="395"/>
      <c r="F28" s="217"/>
      <c r="G28" s="360"/>
      <c r="H28" s="211" t="str">
        <f>IFERROR(VLOOKUP(J28, Vlookups!$A$5:$B$10,2,FALSE),"")</f>
        <v/>
      </c>
      <c r="I28" s="211" t="str">
        <f t="shared" si="0"/>
        <v>There are no planned, implemented or considered activities in this building block</v>
      </c>
      <c r="J28" s="197"/>
      <c r="K28" s="197"/>
      <c r="L28" s="197"/>
      <c r="M28" s="277" t="str">
        <f t="shared" si="1"/>
        <v/>
      </c>
      <c r="N28" s="199"/>
      <c r="O28" s="199"/>
      <c r="P28" s="223"/>
    </row>
    <row r="29" spans="1:16" x14ac:dyDescent="0.35">
      <c r="A29" s="413"/>
      <c r="B29" s="404"/>
      <c r="C29" s="419"/>
      <c r="D29" s="416"/>
      <c r="E29" s="395"/>
      <c r="F29" s="217"/>
      <c r="G29" s="360"/>
      <c r="H29" s="211" t="str">
        <f>IFERROR(VLOOKUP(J29, Vlookups!$A$5:$B$10,2,FALSE),"")</f>
        <v/>
      </c>
      <c r="I29" s="211" t="str">
        <f t="shared" si="0"/>
        <v>There are no planned, implemented or considered activities in this building block</v>
      </c>
      <c r="J29" s="197"/>
      <c r="K29" s="197"/>
      <c r="L29" s="197"/>
      <c r="M29" s="277" t="str">
        <f t="shared" si="1"/>
        <v/>
      </c>
      <c r="N29" s="199"/>
      <c r="O29" s="199"/>
      <c r="P29" s="223"/>
    </row>
    <row r="30" spans="1:16" x14ac:dyDescent="0.35">
      <c r="A30" s="413"/>
      <c r="B30" s="404"/>
      <c r="C30" s="419"/>
      <c r="D30" s="416"/>
      <c r="E30" s="395"/>
      <c r="F30" s="218"/>
      <c r="G30" s="360"/>
      <c r="H30" s="211" t="str">
        <f>IFERROR(VLOOKUP(J30, Vlookups!$A$5:$B$10,2,FALSE),"")</f>
        <v/>
      </c>
      <c r="I30" s="211" t="str">
        <f t="shared" si="0"/>
        <v>There are no planned, implemented or considered activities in this building block</v>
      </c>
      <c r="J30" s="197"/>
      <c r="K30" s="197"/>
      <c r="L30" s="197"/>
      <c r="M30" s="277"/>
      <c r="N30" s="199"/>
      <c r="O30" s="199"/>
      <c r="P30" s="223"/>
    </row>
    <row r="31" spans="1:16" x14ac:dyDescent="0.35">
      <c r="A31" s="413"/>
      <c r="B31" s="404"/>
      <c r="C31" s="419"/>
      <c r="D31" s="416"/>
      <c r="E31" s="395"/>
      <c r="F31" s="218"/>
      <c r="G31" s="360"/>
      <c r="H31" s="211" t="str">
        <f>IFERROR(VLOOKUP(J31, Vlookups!$A$5:$B$10,2,FALSE),"")</f>
        <v/>
      </c>
      <c r="I31" s="211" t="str">
        <f t="shared" si="0"/>
        <v>There are no planned, implemented or considered activities in this building block</v>
      </c>
      <c r="J31" s="197"/>
      <c r="K31" s="197"/>
      <c r="L31" s="197"/>
      <c r="M31" s="277" t="str">
        <f t="shared" si="1"/>
        <v/>
      </c>
      <c r="N31" s="199"/>
      <c r="O31" s="199"/>
      <c r="P31" s="223"/>
    </row>
    <row r="32" spans="1:16" x14ac:dyDescent="0.35">
      <c r="A32" s="413"/>
      <c r="B32" s="404"/>
      <c r="C32" s="419"/>
      <c r="D32" s="416"/>
      <c r="E32" s="395"/>
      <c r="F32" s="218"/>
      <c r="G32" s="360"/>
      <c r="H32" s="211" t="str">
        <f>IFERROR(VLOOKUP(J32, Vlookups!$A$5:$B$10,2,FALSE),"")</f>
        <v/>
      </c>
      <c r="I32" s="211" t="str">
        <f t="shared" si="0"/>
        <v>There are no planned, implemented or considered activities in this building block</v>
      </c>
      <c r="J32" s="197"/>
      <c r="K32" s="197"/>
      <c r="L32" s="197"/>
      <c r="M32" s="277" t="str">
        <f t="shared" si="1"/>
        <v/>
      </c>
      <c r="N32" s="199"/>
      <c r="O32" s="199"/>
      <c r="P32" s="223"/>
    </row>
    <row r="33" spans="1:16" x14ac:dyDescent="0.35">
      <c r="A33" s="413"/>
      <c r="B33" s="404"/>
      <c r="C33" s="419"/>
      <c r="D33" s="416"/>
      <c r="E33" s="395"/>
      <c r="F33" s="216"/>
      <c r="G33" s="360"/>
      <c r="H33" s="211" t="str">
        <f>IFERROR(VLOOKUP(J33, Vlookups!$A$5:$B$10,2,FALSE),"")</f>
        <v/>
      </c>
      <c r="I33" s="211" t="str">
        <f t="shared" si="0"/>
        <v>There are no planned, implemented or considered activities in this building block</v>
      </c>
      <c r="J33" s="197"/>
      <c r="K33" s="197"/>
      <c r="L33" s="197"/>
      <c r="M33" s="277" t="str">
        <f t="shared" si="1"/>
        <v/>
      </c>
      <c r="N33" s="201"/>
      <c r="O33" s="201"/>
      <c r="P33" s="206"/>
    </row>
    <row r="34" spans="1:16" x14ac:dyDescent="0.35">
      <c r="A34" s="413"/>
      <c r="B34" s="404"/>
      <c r="C34" s="419"/>
      <c r="D34" s="416"/>
      <c r="E34" s="395"/>
      <c r="F34" s="217"/>
      <c r="G34" s="360"/>
      <c r="H34" s="211" t="str">
        <f>IFERROR(VLOOKUP(J34, Vlookups!$A$5:$B$10,2,FALSE),"")</f>
        <v/>
      </c>
      <c r="I34" s="211" t="str">
        <f t="shared" si="0"/>
        <v>There are no planned, implemented or considered activities in this building block</v>
      </c>
      <c r="J34" s="197"/>
      <c r="K34" s="197"/>
      <c r="L34" s="197"/>
      <c r="M34" s="277" t="str">
        <f t="shared" si="1"/>
        <v/>
      </c>
      <c r="N34" s="199"/>
      <c r="O34" s="199"/>
      <c r="P34" s="223"/>
    </row>
    <row r="35" spans="1:16" x14ac:dyDescent="0.35">
      <c r="A35" s="413"/>
      <c r="B35" s="404"/>
      <c r="C35" s="419"/>
      <c r="D35" s="416"/>
      <c r="E35" s="395"/>
      <c r="F35" s="218"/>
      <c r="G35" s="360"/>
      <c r="H35" s="211" t="str">
        <f>IFERROR(VLOOKUP(J35, Vlookups!$A$5:$B$10,2,FALSE),"")</f>
        <v/>
      </c>
      <c r="I35" s="211" t="str">
        <f t="shared" ref="I35:I66" si="2">IF(H:H=1,"Not in place yet",IF(H:H=2,"In place - not specifically as a mental health initiative",IF(H:H=3,"Ad hoc non-recurrent activities targeting mental health",IF(H:H=4,"Planned, established activities targeting mental health",IF(H:H=5,"Planned, established activities targeting mental health, with metrics",IF(H:H=6,"Planned, established activities targeting mental health, with metrics and outcome evaluations",IF(H:H="","There are no planned, implemented or considered activities in this building block")))))))</f>
        <v>There are no planned, implemented or considered activities in this building block</v>
      </c>
      <c r="J35" s="197"/>
      <c r="K35" s="197"/>
      <c r="L35" s="197"/>
      <c r="M35" s="277" t="str">
        <f t="shared" si="1"/>
        <v/>
      </c>
      <c r="N35" s="199"/>
      <c r="O35" s="199"/>
      <c r="P35" s="223"/>
    </row>
    <row r="36" spans="1:16" x14ac:dyDescent="0.35">
      <c r="A36" s="413"/>
      <c r="B36" s="404"/>
      <c r="C36" s="419"/>
      <c r="D36" s="416"/>
      <c r="E36" s="395"/>
      <c r="F36" s="218"/>
      <c r="G36" s="360"/>
      <c r="H36" s="211" t="str">
        <f>IFERROR(VLOOKUP(J36, Vlookups!$A$5:$B$10,2,FALSE),"")</f>
        <v/>
      </c>
      <c r="I36" s="211" t="str">
        <f t="shared" si="2"/>
        <v>There are no planned, implemented or considered activities in this building block</v>
      </c>
      <c r="J36" s="202"/>
      <c r="K36" s="200"/>
      <c r="L36" s="200"/>
      <c r="M36" s="277" t="str">
        <f t="shared" si="1"/>
        <v/>
      </c>
      <c r="N36" s="203"/>
      <c r="O36" s="203"/>
      <c r="P36" s="207"/>
    </row>
    <row r="37" spans="1:16" x14ac:dyDescent="0.35">
      <c r="A37" s="413"/>
      <c r="B37" s="404"/>
      <c r="C37" s="419"/>
      <c r="D37" s="416"/>
      <c r="E37" s="395"/>
      <c r="F37" s="216"/>
      <c r="G37" s="360"/>
      <c r="H37" s="211" t="str">
        <f>IFERROR(VLOOKUP(J37, Vlookups!$A$5:$B$10,2,FALSE),"")</f>
        <v/>
      </c>
      <c r="I37" s="211" t="str">
        <f t="shared" si="2"/>
        <v>There are no planned, implemented or considered activities in this building block</v>
      </c>
      <c r="J37" s="197"/>
      <c r="K37" s="197"/>
      <c r="L37" s="197"/>
      <c r="M37" s="277" t="str">
        <f t="shared" si="1"/>
        <v/>
      </c>
      <c r="N37" s="199"/>
      <c r="O37" s="199"/>
      <c r="P37" s="223"/>
    </row>
    <row r="38" spans="1:16" x14ac:dyDescent="0.35">
      <c r="A38" s="413"/>
      <c r="B38" s="404"/>
      <c r="C38" s="419"/>
      <c r="D38" s="416"/>
      <c r="E38" s="395"/>
      <c r="F38" s="218"/>
      <c r="G38" s="360"/>
      <c r="H38" s="211" t="str">
        <f>IFERROR(VLOOKUP(J38, Vlookups!$A$5:$B$10,2,FALSE),"")</f>
        <v/>
      </c>
      <c r="I38" s="211" t="str">
        <f t="shared" si="2"/>
        <v>There are no planned, implemented or considered activities in this building block</v>
      </c>
      <c r="J38" s="197"/>
      <c r="K38" s="197"/>
      <c r="L38" s="197"/>
      <c r="M38" s="277" t="str">
        <f t="shared" si="1"/>
        <v/>
      </c>
      <c r="N38" s="199"/>
      <c r="O38" s="199"/>
      <c r="P38" s="223"/>
    </row>
    <row r="39" spans="1:16" x14ac:dyDescent="0.35">
      <c r="A39" s="413"/>
      <c r="B39" s="404"/>
      <c r="C39" s="419"/>
      <c r="D39" s="416"/>
      <c r="E39" s="395"/>
      <c r="F39" s="218"/>
      <c r="G39" s="360"/>
      <c r="H39" s="211" t="str">
        <f>IFERROR(VLOOKUP(J39, Vlookups!$A$5:$B$10,2,FALSE),"")</f>
        <v/>
      </c>
      <c r="I39" s="211" t="str">
        <f t="shared" si="2"/>
        <v>There are no planned, implemented or considered activities in this building block</v>
      </c>
      <c r="J39" s="197"/>
      <c r="K39" s="197"/>
      <c r="L39" s="197"/>
      <c r="M39" s="277" t="str">
        <f t="shared" si="1"/>
        <v/>
      </c>
      <c r="N39" s="199"/>
      <c r="O39" s="199"/>
      <c r="P39" s="223"/>
    </row>
    <row r="40" spans="1:16" x14ac:dyDescent="0.35">
      <c r="A40" s="413"/>
      <c r="B40" s="404"/>
      <c r="C40" s="419"/>
      <c r="D40" s="416"/>
      <c r="E40" s="395"/>
      <c r="F40" s="218"/>
      <c r="G40" s="360"/>
      <c r="H40" s="211" t="str">
        <f>IFERROR(VLOOKUP(J40, Vlookups!$A$5:$B$10,2,FALSE),"")</f>
        <v/>
      </c>
      <c r="I40" s="211" t="str">
        <f t="shared" si="2"/>
        <v>There are no planned, implemented or considered activities in this building block</v>
      </c>
      <c r="J40" s="197"/>
      <c r="K40" s="197"/>
      <c r="L40" s="197"/>
      <c r="M40" s="277" t="str">
        <f t="shared" si="1"/>
        <v/>
      </c>
      <c r="N40" s="199"/>
      <c r="O40" s="199"/>
      <c r="P40" s="223"/>
    </row>
    <row r="41" spans="1:16" x14ac:dyDescent="0.35">
      <c r="A41" s="413"/>
      <c r="B41" s="404"/>
      <c r="C41" s="419"/>
      <c r="D41" s="416"/>
      <c r="E41" s="395"/>
      <c r="F41" s="218"/>
      <c r="G41" s="360"/>
      <c r="H41" s="211" t="str">
        <f>IFERROR(VLOOKUP(J41, Vlookups!$A$5:$B$10,2,FALSE),"")</f>
        <v/>
      </c>
      <c r="I41" s="211" t="str">
        <f t="shared" si="2"/>
        <v>There are no planned, implemented or considered activities in this building block</v>
      </c>
      <c r="J41" s="197"/>
      <c r="K41" s="197"/>
      <c r="L41" s="197"/>
      <c r="M41" s="277" t="str">
        <f t="shared" si="1"/>
        <v/>
      </c>
      <c r="N41" s="199"/>
      <c r="O41" s="199"/>
      <c r="P41" s="223"/>
    </row>
    <row r="42" spans="1:16" x14ac:dyDescent="0.35">
      <c r="A42" s="414"/>
      <c r="B42" s="411"/>
      <c r="C42" s="420"/>
      <c r="D42" s="417"/>
      <c r="E42" s="396"/>
      <c r="F42" s="219"/>
      <c r="G42" s="288"/>
      <c r="H42" s="211" t="str">
        <f>IFERROR(VLOOKUP(J42, Vlookups!$A$5:$B$10,2,FALSE),"")</f>
        <v/>
      </c>
      <c r="I42" s="211" t="str">
        <f t="shared" si="2"/>
        <v>There are no planned, implemented or considered activities in this building block</v>
      </c>
      <c r="J42" s="214"/>
      <c r="K42" s="214"/>
      <c r="L42" s="214"/>
      <c r="M42" s="288" t="str">
        <f t="shared" si="1"/>
        <v/>
      </c>
      <c r="N42" s="215"/>
      <c r="O42" s="215"/>
      <c r="P42" s="224"/>
    </row>
    <row r="43" spans="1:16" x14ac:dyDescent="0.35">
      <c r="A43" s="406" t="s">
        <v>170</v>
      </c>
      <c r="B43" s="409" t="s">
        <v>171</v>
      </c>
      <c r="C43" s="418" t="s">
        <v>173</v>
      </c>
      <c r="D43" s="415" t="s">
        <v>304</v>
      </c>
      <c r="E43" s="394" t="s">
        <v>208</v>
      </c>
      <c r="F43" s="220"/>
      <c r="G43" s="277"/>
      <c r="H43" s="211" t="str">
        <f>IFERROR(VLOOKUP(J43, Vlookups!$A$5:$B$10,2,FALSE),"")</f>
        <v/>
      </c>
      <c r="I43" s="211" t="str">
        <f t="shared" si="2"/>
        <v>There are no planned, implemented or considered activities in this building block</v>
      </c>
      <c r="J43" s="211"/>
      <c r="K43" s="227"/>
      <c r="L43" s="227"/>
      <c r="M43" s="277" t="str">
        <f t="shared" si="1"/>
        <v/>
      </c>
      <c r="N43" s="212"/>
      <c r="O43" s="212"/>
      <c r="P43" s="213"/>
    </row>
    <row r="44" spans="1:16" x14ac:dyDescent="0.35">
      <c r="A44" s="407"/>
      <c r="B44" s="410"/>
      <c r="C44" s="419"/>
      <c r="D44" s="416"/>
      <c r="E44" s="395"/>
      <c r="F44" s="217"/>
      <c r="G44" s="360"/>
      <c r="H44" s="211" t="str">
        <f>IFERROR(VLOOKUP(J44, Vlookups!$A$5:$B$10,2,FALSE),"")</f>
        <v/>
      </c>
      <c r="I44" s="211" t="str">
        <f t="shared" si="2"/>
        <v>There are no planned, implemented or considered activities in this building block</v>
      </c>
      <c r="J44" s="197"/>
      <c r="K44" s="197"/>
      <c r="L44" s="197"/>
      <c r="M44" s="277" t="str">
        <f t="shared" si="1"/>
        <v/>
      </c>
      <c r="N44" s="199"/>
      <c r="O44" s="199"/>
      <c r="P44" s="223"/>
    </row>
    <row r="45" spans="1:16" x14ac:dyDescent="0.35">
      <c r="A45" s="407"/>
      <c r="B45" s="410"/>
      <c r="C45" s="419"/>
      <c r="D45" s="416"/>
      <c r="E45" s="395"/>
      <c r="F45" s="217"/>
      <c r="G45" s="360"/>
      <c r="H45" s="211" t="str">
        <f>IFERROR(VLOOKUP(J45, Vlookups!$A$5:$B$10,2,FALSE),"")</f>
        <v/>
      </c>
      <c r="I45" s="211" t="str">
        <f t="shared" si="2"/>
        <v>There are no planned, implemented or considered activities in this building block</v>
      </c>
      <c r="J45" s="197"/>
      <c r="K45" s="197"/>
      <c r="L45" s="197"/>
      <c r="M45" s="277" t="str">
        <f t="shared" si="1"/>
        <v/>
      </c>
      <c r="N45" s="199"/>
      <c r="O45" s="199"/>
      <c r="P45" s="223"/>
    </row>
    <row r="46" spans="1:16" x14ac:dyDescent="0.35">
      <c r="A46" s="407"/>
      <c r="B46" s="410"/>
      <c r="C46" s="419"/>
      <c r="D46" s="416"/>
      <c r="E46" s="395"/>
      <c r="F46" s="217"/>
      <c r="G46" s="360"/>
      <c r="H46" s="211" t="str">
        <f>IFERROR(VLOOKUP(J46, Vlookups!$A$5:$B$10,2,FALSE),"")</f>
        <v/>
      </c>
      <c r="I46" s="211" t="str">
        <f t="shared" si="2"/>
        <v>There are no planned, implemented or considered activities in this building block</v>
      </c>
      <c r="J46" s="197"/>
      <c r="K46" s="197"/>
      <c r="L46" s="197"/>
      <c r="M46" s="277" t="str">
        <f t="shared" si="1"/>
        <v/>
      </c>
      <c r="N46" s="199"/>
      <c r="O46" s="199"/>
      <c r="P46" s="223"/>
    </row>
    <row r="47" spans="1:16" x14ac:dyDescent="0.35">
      <c r="A47" s="407"/>
      <c r="B47" s="410"/>
      <c r="C47" s="419"/>
      <c r="D47" s="416"/>
      <c r="E47" s="395"/>
      <c r="F47" s="217"/>
      <c r="G47" s="360"/>
      <c r="H47" s="211" t="str">
        <f>IFERROR(VLOOKUP(J47, Vlookups!$A$5:$B$10,2,FALSE),"")</f>
        <v/>
      </c>
      <c r="I47" s="211" t="str">
        <f t="shared" si="2"/>
        <v>There are no planned, implemented or considered activities in this building block</v>
      </c>
      <c r="J47" s="197"/>
      <c r="K47" s="197"/>
      <c r="L47" s="197"/>
      <c r="M47" s="277" t="str">
        <f t="shared" si="1"/>
        <v/>
      </c>
      <c r="N47" s="199"/>
      <c r="O47" s="199"/>
      <c r="P47" s="223"/>
    </row>
    <row r="48" spans="1:16" x14ac:dyDescent="0.35">
      <c r="A48" s="407"/>
      <c r="B48" s="404"/>
      <c r="C48" s="419"/>
      <c r="D48" s="416"/>
      <c r="E48" s="395"/>
      <c r="F48" s="217"/>
      <c r="G48" s="360"/>
      <c r="H48" s="211" t="str">
        <f>IFERROR(VLOOKUP(J48, Vlookups!$A$5:$B$10,2,FALSE),"")</f>
        <v/>
      </c>
      <c r="I48" s="211" t="str">
        <f t="shared" si="2"/>
        <v>There are no planned, implemented or considered activities in this building block</v>
      </c>
      <c r="J48" s="197"/>
      <c r="K48" s="197"/>
      <c r="L48" s="197"/>
      <c r="M48" s="277" t="str">
        <f t="shared" si="1"/>
        <v/>
      </c>
      <c r="N48" s="199"/>
      <c r="O48" s="199"/>
      <c r="P48" s="223"/>
    </row>
    <row r="49" spans="1:16" x14ac:dyDescent="0.35">
      <c r="A49" s="407"/>
      <c r="B49" s="404"/>
      <c r="C49" s="419"/>
      <c r="D49" s="416"/>
      <c r="E49" s="395"/>
      <c r="F49" s="217"/>
      <c r="G49" s="360"/>
      <c r="H49" s="211" t="str">
        <f>IFERROR(VLOOKUP(J49, Vlookups!$A$5:$B$10,2,FALSE),"")</f>
        <v/>
      </c>
      <c r="I49" s="211" t="str">
        <f t="shared" si="2"/>
        <v>There are no planned, implemented or considered activities in this building block</v>
      </c>
      <c r="J49" s="197"/>
      <c r="K49" s="226"/>
      <c r="L49" s="226"/>
      <c r="M49" s="277" t="str">
        <f t="shared" si="1"/>
        <v/>
      </c>
      <c r="N49" s="198"/>
      <c r="O49" s="198"/>
      <c r="P49" s="205"/>
    </row>
    <row r="50" spans="1:16" x14ac:dyDescent="0.35">
      <c r="A50" s="407"/>
      <c r="B50" s="404"/>
      <c r="C50" s="419"/>
      <c r="D50" s="416"/>
      <c r="E50" s="395"/>
      <c r="F50" s="218"/>
      <c r="G50" s="360"/>
      <c r="H50" s="211" t="str">
        <f>IFERROR(VLOOKUP(J50, Vlookups!$A$5:$B$10,2,FALSE),"")</f>
        <v/>
      </c>
      <c r="I50" s="211" t="str">
        <f t="shared" si="2"/>
        <v>There are no planned, implemented or considered activities in this building block</v>
      </c>
      <c r="J50" s="197"/>
      <c r="K50" s="197"/>
      <c r="L50" s="197"/>
      <c r="M50" s="277" t="str">
        <f t="shared" si="1"/>
        <v/>
      </c>
      <c r="N50" s="199"/>
      <c r="O50" s="199"/>
      <c r="P50" s="223"/>
    </row>
    <row r="51" spans="1:16" x14ac:dyDescent="0.35">
      <c r="A51" s="407"/>
      <c r="B51" s="404"/>
      <c r="C51" s="419"/>
      <c r="D51" s="416"/>
      <c r="E51" s="395"/>
      <c r="F51" s="218"/>
      <c r="G51" s="360"/>
      <c r="H51" s="211" t="str">
        <f>IFERROR(VLOOKUP(J51, Vlookups!$A$5:$B$10,2,FALSE),"")</f>
        <v/>
      </c>
      <c r="I51" s="211" t="str">
        <f t="shared" si="2"/>
        <v>There are no planned, implemented or considered activities in this building block</v>
      </c>
      <c r="J51" s="197"/>
      <c r="K51" s="197"/>
      <c r="L51" s="197"/>
      <c r="M51" s="277" t="str">
        <f t="shared" si="1"/>
        <v/>
      </c>
      <c r="N51" s="199"/>
      <c r="O51" s="199"/>
      <c r="P51" s="223"/>
    </row>
    <row r="52" spans="1:16" x14ac:dyDescent="0.35">
      <c r="A52" s="407"/>
      <c r="B52" s="404"/>
      <c r="C52" s="419"/>
      <c r="D52" s="416"/>
      <c r="E52" s="395"/>
      <c r="F52" s="218"/>
      <c r="G52" s="360"/>
      <c r="H52" s="211" t="str">
        <f>IFERROR(VLOOKUP(J52, Vlookups!$A$5:$B$10,2,FALSE),"")</f>
        <v/>
      </c>
      <c r="I52" s="211" t="str">
        <f t="shared" si="2"/>
        <v>There are no planned, implemented or considered activities in this building block</v>
      </c>
      <c r="J52" s="197"/>
      <c r="K52" s="197"/>
      <c r="L52" s="197"/>
      <c r="M52" s="277" t="str">
        <f t="shared" si="1"/>
        <v/>
      </c>
      <c r="N52" s="199"/>
      <c r="O52" s="199"/>
      <c r="P52" s="223"/>
    </row>
    <row r="53" spans="1:16" x14ac:dyDescent="0.35">
      <c r="A53" s="407"/>
      <c r="B53" s="404"/>
      <c r="C53" s="419"/>
      <c r="D53" s="416"/>
      <c r="E53" s="395"/>
      <c r="F53" s="216"/>
      <c r="G53" s="360"/>
      <c r="H53" s="211" t="str">
        <f>IFERROR(VLOOKUP(J53, Vlookups!$A$5:$B$10,2,FALSE),"")</f>
        <v/>
      </c>
      <c r="I53" s="211" t="str">
        <f t="shared" si="2"/>
        <v>There are no planned, implemented or considered activities in this building block</v>
      </c>
      <c r="J53" s="197"/>
      <c r="K53" s="197"/>
      <c r="L53" s="197"/>
      <c r="M53" s="277" t="str">
        <f t="shared" si="1"/>
        <v/>
      </c>
      <c r="N53" s="199"/>
      <c r="O53" s="199"/>
      <c r="P53" s="223"/>
    </row>
    <row r="54" spans="1:16" x14ac:dyDescent="0.35">
      <c r="A54" s="407"/>
      <c r="B54" s="404"/>
      <c r="C54" s="419"/>
      <c r="D54" s="416"/>
      <c r="E54" s="395"/>
      <c r="F54" s="217"/>
      <c r="G54" s="360"/>
      <c r="H54" s="211" t="str">
        <f>IFERROR(VLOOKUP(J54, Vlookups!$A$5:$B$10,2,FALSE),"")</f>
        <v/>
      </c>
      <c r="I54" s="211" t="str">
        <f t="shared" si="2"/>
        <v>There are no planned, implemented or considered activities in this building block</v>
      </c>
      <c r="J54" s="197"/>
      <c r="K54" s="197"/>
      <c r="L54" s="197"/>
      <c r="M54" s="277" t="str">
        <f t="shared" si="1"/>
        <v/>
      </c>
      <c r="N54" s="199"/>
      <c r="O54" s="199"/>
      <c r="P54" s="223"/>
    </row>
    <row r="55" spans="1:16" x14ac:dyDescent="0.35">
      <c r="A55" s="407"/>
      <c r="B55" s="404"/>
      <c r="C55" s="419"/>
      <c r="D55" s="416"/>
      <c r="E55" s="395"/>
      <c r="F55" s="218"/>
      <c r="G55" s="360"/>
      <c r="H55" s="211" t="str">
        <f>IFERROR(VLOOKUP(J55, Vlookups!$A$5:$B$10,2,FALSE),"")</f>
        <v/>
      </c>
      <c r="I55" s="211" t="str">
        <f t="shared" si="2"/>
        <v>There are no planned, implemented or considered activities in this building block</v>
      </c>
      <c r="J55" s="197"/>
      <c r="K55" s="197"/>
      <c r="L55" s="197"/>
      <c r="M55" s="277" t="str">
        <f t="shared" si="1"/>
        <v/>
      </c>
      <c r="N55" s="199"/>
      <c r="O55" s="199"/>
      <c r="P55" s="223"/>
    </row>
    <row r="56" spans="1:16" x14ac:dyDescent="0.35">
      <c r="A56" s="407"/>
      <c r="B56" s="404"/>
      <c r="C56" s="419"/>
      <c r="D56" s="416"/>
      <c r="E56" s="395"/>
      <c r="F56" s="218"/>
      <c r="G56" s="360"/>
      <c r="H56" s="211" t="str">
        <f>IFERROR(VLOOKUP(J56, Vlookups!$A$5:$B$10,2,FALSE),"")</f>
        <v/>
      </c>
      <c r="I56" s="211" t="str">
        <f t="shared" si="2"/>
        <v>There are no planned, implemented or considered activities in this building block</v>
      </c>
      <c r="J56" s="197"/>
      <c r="K56" s="197"/>
      <c r="L56" s="197"/>
      <c r="M56" s="277" t="str">
        <f t="shared" si="1"/>
        <v/>
      </c>
      <c r="N56" s="199"/>
      <c r="O56" s="199"/>
      <c r="P56" s="223"/>
    </row>
    <row r="57" spans="1:16" x14ac:dyDescent="0.35">
      <c r="A57" s="407"/>
      <c r="B57" s="404"/>
      <c r="C57" s="419"/>
      <c r="D57" s="416"/>
      <c r="E57" s="395"/>
      <c r="F57" s="216"/>
      <c r="G57" s="360"/>
      <c r="H57" s="211" t="str">
        <f>IFERROR(VLOOKUP(J57, Vlookups!$A$5:$B$10,2,FALSE),"")</f>
        <v/>
      </c>
      <c r="I57" s="211" t="str">
        <f t="shared" si="2"/>
        <v>There are no planned, implemented or considered activities in this building block</v>
      </c>
      <c r="J57" s="197"/>
      <c r="K57" s="197"/>
      <c r="L57" s="197"/>
      <c r="M57" s="277" t="str">
        <f t="shared" si="1"/>
        <v/>
      </c>
      <c r="N57" s="199"/>
      <c r="O57" s="199"/>
      <c r="P57" s="223"/>
    </row>
    <row r="58" spans="1:16" x14ac:dyDescent="0.35">
      <c r="A58" s="407"/>
      <c r="B58" s="404"/>
      <c r="C58" s="419"/>
      <c r="D58" s="416"/>
      <c r="E58" s="395"/>
      <c r="F58" s="218"/>
      <c r="G58" s="360"/>
      <c r="H58" s="211" t="str">
        <f>IFERROR(VLOOKUP(J58, Vlookups!$A$5:$B$10,2,FALSE),"")</f>
        <v/>
      </c>
      <c r="I58" s="211" t="str">
        <f t="shared" si="2"/>
        <v>There are no planned, implemented or considered activities in this building block</v>
      </c>
      <c r="J58" s="197"/>
      <c r="K58" s="197"/>
      <c r="L58" s="197"/>
      <c r="M58" s="277" t="str">
        <f t="shared" si="1"/>
        <v/>
      </c>
      <c r="N58" s="199"/>
      <c r="O58" s="199"/>
      <c r="P58" s="223"/>
    </row>
    <row r="59" spans="1:16" x14ac:dyDescent="0.35">
      <c r="A59" s="407"/>
      <c r="B59" s="404"/>
      <c r="C59" s="419"/>
      <c r="D59" s="416"/>
      <c r="E59" s="395"/>
      <c r="F59" s="218"/>
      <c r="G59" s="360"/>
      <c r="H59" s="211" t="str">
        <f>IFERROR(VLOOKUP(J59, Vlookups!$A$5:$B$10,2,FALSE),"")</f>
        <v/>
      </c>
      <c r="I59" s="211" t="str">
        <f t="shared" si="2"/>
        <v>There are no planned, implemented or considered activities in this building block</v>
      </c>
      <c r="J59" s="197"/>
      <c r="K59" s="197"/>
      <c r="L59" s="197"/>
      <c r="M59" s="277" t="str">
        <f t="shared" si="1"/>
        <v/>
      </c>
      <c r="N59" s="199"/>
      <c r="O59" s="199"/>
      <c r="P59" s="223"/>
    </row>
    <row r="60" spans="1:16" x14ac:dyDescent="0.35">
      <c r="A60" s="407"/>
      <c r="B60" s="404"/>
      <c r="C60" s="419"/>
      <c r="D60" s="416"/>
      <c r="E60" s="395"/>
      <c r="F60" s="218"/>
      <c r="G60" s="360"/>
      <c r="H60" s="211" t="str">
        <f>IFERROR(VLOOKUP(J60, Vlookups!$A$5:$B$10,2,FALSE),"")</f>
        <v/>
      </c>
      <c r="I60" s="211" t="str">
        <f t="shared" si="2"/>
        <v>There are no planned, implemented or considered activities in this building block</v>
      </c>
      <c r="J60" s="197"/>
      <c r="K60" s="226"/>
      <c r="L60" s="226"/>
      <c r="M60" s="277" t="str">
        <f t="shared" si="1"/>
        <v/>
      </c>
      <c r="N60" s="198"/>
      <c r="O60" s="198"/>
      <c r="P60" s="205"/>
    </row>
    <row r="61" spans="1:16" x14ac:dyDescent="0.35">
      <c r="A61" s="407"/>
      <c r="B61" s="404"/>
      <c r="C61" s="419"/>
      <c r="D61" s="416"/>
      <c r="E61" s="395"/>
      <c r="F61" s="218"/>
      <c r="G61" s="360"/>
      <c r="H61" s="211" t="str">
        <f>IFERROR(VLOOKUP(J61, Vlookups!$A$5:$B$10,2,FALSE),"")</f>
        <v/>
      </c>
      <c r="I61" s="211" t="str">
        <f t="shared" si="2"/>
        <v>There are no planned, implemented or considered activities in this building block</v>
      </c>
      <c r="J61" s="197"/>
      <c r="K61" s="197"/>
      <c r="L61" s="197"/>
      <c r="M61" s="277" t="str">
        <f t="shared" si="1"/>
        <v/>
      </c>
      <c r="N61" s="199"/>
      <c r="O61" s="199"/>
      <c r="P61" s="223"/>
    </row>
    <row r="62" spans="1:16" x14ac:dyDescent="0.35">
      <c r="A62" s="407"/>
      <c r="B62" s="411"/>
      <c r="C62" s="420"/>
      <c r="D62" s="417"/>
      <c r="E62" s="396"/>
      <c r="F62" s="219"/>
      <c r="G62" s="288"/>
      <c r="H62" s="211" t="str">
        <f>IFERROR(VLOOKUP(J62, Vlookups!$A$5:$B$10,2,FALSE),"")</f>
        <v/>
      </c>
      <c r="I62" s="211" t="str">
        <f t="shared" si="2"/>
        <v>There are no planned, implemented or considered activities in this building block</v>
      </c>
      <c r="J62" s="214"/>
      <c r="K62" s="214"/>
      <c r="L62" s="214"/>
      <c r="M62" s="288" t="str">
        <f t="shared" si="1"/>
        <v/>
      </c>
      <c r="N62" s="215"/>
      <c r="O62" s="215"/>
      <c r="P62" s="224"/>
    </row>
    <row r="63" spans="1:16" x14ac:dyDescent="0.35">
      <c r="A63" s="407"/>
      <c r="B63" s="397" t="s">
        <v>172</v>
      </c>
      <c r="C63" s="436" t="s">
        <v>174</v>
      </c>
      <c r="D63" s="422" t="s">
        <v>230</v>
      </c>
      <c r="E63" s="394" t="s">
        <v>205</v>
      </c>
      <c r="F63" s="220"/>
      <c r="G63" s="361"/>
      <c r="H63" s="211" t="str">
        <f>IFERROR(VLOOKUP(J63, Vlookups!$A$5:$B$10,2,FALSE),"")</f>
        <v/>
      </c>
      <c r="I63" s="211" t="str">
        <f t="shared" si="2"/>
        <v>There are no planned, implemented or considered activities in this building block</v>
      </c>
      <c r="J63" s="211"/>
      <c r="K63" s="289"/>
      <c r="L63" s="289"/>
      <c r="M63" s="277" t="str">
        <f t="shared" si="1"/>
        <v/>
      </c>
      <c r="N63" s="290"/>
      <c r="O63" s="290"/>
      <c r="P63" s="291"/>
    </row>
    <row r="64" spans="1:16" x14ac:dyDescent="0.35">
      <c r="A64" s="407"/>
      <c r="B64" s="397"/>
      <c r="C64" s="437"/>
      <c r="D64" s="423"/>
      <c r="E64" s="395"/>
      <c r="F64" s="217"/>
      <c r="G64" s="362"/>
      <c r="H64" s="211" t="str">
        <f>IFERROR(VLOOKUP(J64, Vlookups!$A$5:$B$10,2,FALSE),"")</f>
        <v/>
      </c>
      <c r="I64" s="211" t="str">
        <f t="shared" si="2"/>
        <v>There are no planned, implemented or considered activities in this building block</v>
      </c>
      <c r="J64" s="197"/>
      <c r="K64" s="233"/>
      <c r="L64" s="233"/>
      <c r="M64" s="277" t="str">
        <f t="shared" si="1"/>
        <v/>
      </c>
      <c r="N64" s="234"/>
      <c r="O64" s="234"/>
      <c r="P64" s="235"/>
    </row>
    <row r="65" spans="1:16" x14ac:dyDescent="0.35">
      <c r="A65" s="407"/>
      <c r="B65" s="397"/>
      <c r="C65" s="437"/>
      <c r="D65" s="423"/>
      <c r="E65" s="395"/>
      <c r="F65" s="217"/>
      <c r="G65" s="362"/>
      <c r="H65" s="211" t="str">
        <f>IFERROR(VLOOKUP(J65, Vlookups!$A$5:$B$10,2,FALSE),"")</f>
        <v/>
      </c>
      <c r="I65" s="211" t="str">
        <f t="shared" si="2"/>
        <v>There are no planned, implemented or considered activities in this building block</v>
      </c>
      <c r="J65" s="197"/>
      <c r="K65" s="233"/>
      <c r="L65" s="233"/>
      <c r="M65" s="277" t="str">
        <f t="shared" si="1"/>
        <v/>
      </c>
      <c r="N65" s="234"/>
      <c r="O65" s="234"/>
      <c r="P65" s="235"/>
    </row>
    <row r="66" spans="1:16" x14ac:dyDescent="0.35">
      <c r="A66" s="407"/>
      <c r="B66" s="397"/>
      <c r="C66" s="437"/>
      <c r="D66" s="423"/>
      <c r="E66" s="395"/>
      <c r="F66" s="217"/>
      <c r="G66" s="362"/>
      <c r="H66" s="211" t="str">
        <f>IFERROR(VLOOKUP(J66, Vlookups!$A$5:$B$10,2,FALSE),"")</f>
        <v/>
      </c>
      <c r="I66" s="211" t="str">
        <f t="shared" si="2"/>
        <v>There are no planned, implemented or considered activities in this building block</v>
      </c>
      <c r="J66" s="197"/>
      <c r="K66" s="233"/>
      <c r="L66" s="233"/>
      <c r="M66" s="277" t="str">
        <f t="shared" si="1"/>
        <v/>
      </c>
      <c r="N66" s="234"/>
      <c r="O66" s="234"/>
      <c r="P66" s="235"/>
    </row>
    <row r="67" spans="1:16" x14ac:dyDescent="0.35">
      <c r="A67" s="407"/>
      <c r="B67" s="397"/>
      <c r="C67" s="437"/>
      <c r="D67" s="423"/>
      <c r="E67" s="395"/>
      <c r="F67" s="217"/>
      <c r="G67" s="362"/>
      <c r="H67" s="211" t="str">
        <f>IFERROR(VLOOKUP(J67, Vlookups!$A$5:$B$10,2,FALSE),"")</f>
        <v/>
      </c>
      <c r="I67" s="211" t="str">
        <f t="shared" ref="I67:I98" si="3">IF(H:H=1,"Not in place yet",IF(H:H=2,"In place - not specifically as a mental health initiative",IF(H:H=3,"Ad hoc non-recurrent activities targeting mental health",IF(H:H=4,"Planned, established activities targeting mental health",IF(H:H=5,"Planned, established activities targeting mental health, with metrics",IF(H:H=6,"Planned, established activities targeting mental health, with metrics and outcome evaluations",IF(H:H="","There are no planned, implemented or considered activities in this building block")))))))</f>
        <v>There are no planned, implemented or considered activities in this building block</v>
      </c>
      <c r="J67" s="197"/>
      <c r="K67" s="233"/>
      <c r="L67" s="233"/>
      <c r="M67" s="277" t="str">
        <f t="shared" si="1"/>
        <v/>
      </c>
      <c r="N67" s="234"/>
      <c r="O67" s="234"/>
      <c r="P67" s="235"/>
    </row>
    <row r="68" spans="1:16" x14ac:dyDescent="0.35">
      <c r="A68" s="407"/>
      <c r="B68" s="397"/>
      <c r="C68" s="437"/>
      <c r="D68" s="423"/>
      <c r="E68" s="395"/>
      <c r="F68" s="217"/>
      <c r="G68" s="362"/>
      <c r="H68" s="211" t="str">
        <f>IFERROR(VLOOKUP(J68, Vlookups!$A$5:$B$10,2,FALSE),"")</f>
        <v/>
      </c>
      <c r="I68" s="211" t="str">
        <f t="shared" si="3"/>
        <v>There are no planned, implemented or considered activities in this building block</v>
      </c>
      <c r="J68" s="197"/>
      <c r="K68" s="233"/>
      <c r="L68" s="233"/>
      <c r="M68" s="277" t="str">
        <f t="shared" ref="M68:M131" si="4">IF(SUM(K68:L68)=0,"", SUM(K68:L68))</f>
        <v/>
      </c>
      <c r="N68" s="234"/>
      <c r="O68" s="234"/>
      <c r="P68" s="235"/>
    </row>
    <row r="69" spans="1:16" x14ac:dyDescent="0.35">
      <c r="A69" s="407"/>
      <c r="B69" s="397"/>
      <c r="C69" s="437"/>
      <c r="D69" s="423"/>
      <c r="E69" s="395"/>
      <c r="F69" s="217"/>
      <c r="G69" s="362"/>
      <c r="H69" s="211" t="str">
        <f>IFERROR(VLOOKUP(J69, Vlookups!$A$5:$B$10,2,FALSE),"")</f>
        <v/>
      </c>
      <c r="I69" s="211" t="str">
        <f t="shared" si="3"/>
        <v>There are no planned, implemented or considered activities in this building block</v>
      </c>
      <c r="J69" s="197"/>
      <c r="K69" s="233"/>
      <c r="L69" s="233"/>
      <c r="M69" s="277" t="str">
        <f t="shared" si="4"/>
        <v/>
      </c>
      <c r="N69" s="234"/>
      <c r="O69" s="234"/>
      <c r="P69" s="235"/>
    </row>
    <row r="70" spans="1:16" x14ac:dyDescent="0.35">
      <c r="A70" s="407"/>
      <c r="B70" s="397"/>
      <c r="C70" s="437"/>
      <c r="D70" s="423"/>
      <c r="E70" s="395"/>
      <c r="F70" s="218"/>
      <c r="G70" s="362"/>
      <c r="H70" s="211" t="str">
        <f>IFERROR(VLOOKUP(J70, Vlookups!$A$5:$B$10,2,FALSE),"")</f>
        <v/>
      </c>
      <c r="I70" s="211" t="str">
        <f t="shared" si="3"/>
        <v>There are no planned, implemented or considered activities in this building block</v>
      </c>
      <c r="J70" s="197"/>
      <c r="K70" s="233"/>
      <c r="L70" s="233"/>
      <c r="M70" s="277" t="str">
        <f t="shared" si="4"/>
        <v/>
      </c>
      <c r="N70" s="234"/>
      <c r="O70" s="234"/>
      <c r="P70" s="235"/>
    </row>
    <row r="71" spans="1:16" x14ac:dyDescent="0.35">
      <c r="A71" s="407"/>
      <c r="B71" s="397"/>
      <c r="C71" s="437"/>
      <c r="D71" s="423"/>
      <c r="E71" s="395"/>
      <c r="F71" s="218"/>
      <c r="G71" s="362"/>
      <c r="H71" s="211" t="str">
        <f>IFERROR(VLOOKUP(J71, Vlookups!$A$5:$B$10,2,FALSE),"")</f>
        <v/>
      </c>
      <c r="I71" s="211" t="str">
        <f t="shared" si="3"/>
        <v>There are no planned, implemented or considered activities in this building block</v>
      </c>
      <c r="J71" s="197"/>
      <c r="K71" s="233"/>
      <c r="L71" s="233"/>
      <c r="M71" s="277" t="str">
        <f t="shared" si="4"/>
        <v/>
      </c>
      <c r="N71" s="234"/>
      <c r="O71" s="234"/>
      <c r="P71" s="235"/>
    </row>
    <row r="72" spans="1:16" x14ac:dyDescent="0.35">
      <c r="A72" s="407"/>
      <c r="B72" s="397"/>
      <c r="C72" s="437"/>
      <c r="D72" s="423"/>
      <c r="E72" s="395"/>
      <c r="F72" s="218"/>
      <c r="G72" s="362"/>
      <c r="H72" s="211" t="str">
        <f>IFERROR(VLOOKUP(J72, Vlookups!$A$5:$B$10,2,FALSE),"")</f>
        <v/>
      </c>
      <c r="I72" s="211" t="str">
        <f t="shared" si="3"/>
        <v>There are no planned, implemented or considered activities in this building block</v>
      </c>
      <c r="J72" s="197"/>
      <c r="K72" s="233"/>
      <c r="L72" s="233"/>
      <c r="M72" s="277" t="str">
        <f t="shared" si="4"/>
        <v/>
      </c>
      <c r="N72" s="234"/>
      <c r="O72" s="234"/>
      <c r="P72" s="235"/>
    </row>
    <row r="73" spans="1:16" x14ac:dyDescent="0.35">
      <c r="A73" s="407"/>
      <c r="B73" s="397"/>
      <c r="C73" s="437"/>
      <c r="D73" s="423"/>
      <c r="E73" s="395"/>
      <c r="F73" s="216"/>
      <c r="G73" s="362"/>
      <c r="H73" s="211" t="str">
        <f>IFERROR(VLOOKUP(J73, Vlookups!$A$5:$B$10,2,FALSE),"")</f>
        <v/>
      </c>
      <c r="I73" s="211" t="str">
        <f t="shared" si="3"/>
        <v>There are no planned, implemented or considered activities in this building block</v>
      </c>
      <c r="J73" s="197"/>
      <c r="K73" s="233"/>
      <c r="L73" s="233"/>
      <c r="M73" s="277" t="str">
        <f t="shared" si="4"/>
        <v/>
      </c>
      <c r="N73" s="234"/>
      <c r="O73" s="234"/>
      <c r="P73" s="235"/>
    </row>
    <row r="74" spans="1:16" x14ac:dyDescent="0.35">
      <c r="A74" s="407"/>
      <c r="B74" s="397"/>
      <c r="C74" s="437"/>
      <c r="D74" s="423"/>
      <c r="E74" s="395"/>
      <c r="F74" s="217"/>
      <c r="G74" s="362"/>
      <c r="H74" s="211" t="str">
        <f>IFERROR(VLOOKUP(J74, Vlookups!$A$5:$B$10,2,FALSE),"")</f>
        <v/>
      </c>
      <c r="I74" s="211" t="str">
        <f t="shared" si="3"/>
        <v>There are no planned, implemented or considered activities in this building block</v>
      </c>
      <c r="J74" s="197"/>
      <c r="K74" s="233"/>
      <c r="L74" s="233"/>
      <c r="M74" s="277" t="str">
        <f t="shared" si="4"/>
        <v/>
      </c>
      <c r="N74" s="234"/>
      <c r="O74" s="234"/>
      <c r="P74" s="235"/>
    </row>
    <row r="75" spans="1:16" x14ac:dyDescent="0.35">
      <c r="A75" s="407"/>
      <c r="B75" s="397"/>
      <c r="C75" s="437"/>
      <c r="D75" s="423"/>
      <c r="E75" s="395"/>
      <c r="F75" s="218"/>
      <c r="G75" s="362"/>
      <c r="H75" s="211" t="str">
        <f>IFERROR(VLOOKUP(J75, Vlookups!$A$5:$B$10,2,FALSE),"")</f>
        <v/>
      </c>
      <c r="I75" s="211" t="str">
        <f t="shared" si="3"/>
        <v>There are no planned, implemented or considered activities in this building block</v>
      </c>
      <c r="J75" s="197"/>
      <c r="K75" s="233"/>
      <c r="L75" s="233"/>
      <c r="M75" s="277" t="str">
        <f t="shared" si="4"/>
        <v/>
      </c>
      <c r="N75" s="234"/>
      <c r="O75" s="234"/>
      <c r="P75" s="235"/>
    </row>
    <row r="76" spans="1:16" x14ac:dyDescent="0.35">
      <c r="A76" s="407"/>
      <c r="B76" s="397"/>
      <c r="C76" s="437"/>
      <c r="D76" s="423"/>
      <c r="E76" s="395"/>
      <c r="F76" s="218"/>
      <c r="G76" s="362"/>
      <c r="H76" s="211" t="str">
        <f>IFERROR(VLOOKUP(J76, Vlookups!$A$5:$B$10,2,FALSE),"")</f>
        <v/>
      </c>
      <c r="I76" s="211" t="str">
        <f t="shared" si="3"/>
        <v>There are no planned, implemented or considered activities in this building block</v>
      </c>
      <c r="J76" s="197"/>
      <c r="K76" s="233"/>
      <c r="L76" s="233"/>
      <c r="M76" s="277" t="str">
        <f t="shared" si="4"/>
        <v/>
      </c>
      <c r="N76" s="234"/>
      <c r="O76" s="234"/>
      <c r="P76" s="235"/>
    </row>
    <row r="77" spans="1:16" x14ac:dyDescent="0.35">
      <c r="A77" s="407"/>
      <c r="B77" s="397"/>
      <c r="C77" s="437"/>
      <c r="D77" s="423"/>
      <c r="E77" s="395"/>
      <c r="F77" s="216"/>
      <c r="G77" s="362"/>
      <c r="H77" s="211" t="str">
        <f>IFERROR(VLOOKUP(J77, Vlookups!$A$5:$B$10,2,FALSE),"")</f>
        <v/>
      </c>
      <c r="I77" s="211" t="str">
        <f t="shared" si="3"/>
        <v>There are no planned, implemented or considered activities in this building block</v>
      </c>
      <c r="J77" s="197"/>
      <c r="K77" s="233"/>
      <c r="L77" s="233"/>
      <c r="M77" s="277" t="str">
        <f t="shared" si="4"/>
        <v/>
      </c>
      <c r="N77" s="234"/>
      <c r="O77" s="234"/>
      <c r="P77" s="235"/>
    </row>
    <row r="78" spans="1:16" x14ac:dyDescent="0.35">
      <c r="A78" s="407"/>
      <c r="B78" s="397"/>
      <c r="C78" s="437"/>
      <c r="D78" s="423"/>
      <c r="E78" s="395"/>
      <c r="F78" s="218"/>
      <c r="G78" s="362"/>
      <c r="H78" s="211" t="str">
        <f>IFERROR(VLOOKUP(J78, Vlookups!$A$5:$B$10,2,FALSE),"")</f>
        <v/>
      </c>
      <c r="I78" s="211" t="str">
        <f t="shared" si="3"/>
        <v>There are no planned, implemented or considered activities in this building block</v>
      </c>
      <c r="J78" s="197"/>
      <c r="K78" s="233"/>
      <c r="L78" s="233"/>
      <c r="M78" s="277" t="str">
        <f t="shared" si="4"/>
        <v/>
      </c>
      <c r="N78" s="234"/>
      <c r="O78" s="234"/>
      <c r="P78" s="235"/>
    </row>
    <row r="79" spans="1:16" x14ac:dyDescent="0.35">
      <c r="A79" s="407"/>
      <c r="B79" s="397"/>
      <c r="C79" s="437"/>
      <c r="D79" s="423"/>
      <c r="E79" s="395"/>
      <c r="F79" s="218"/>
      <c r="G79" s="362"/>
      <c r="H79" s="211" t="str">
        <f>IFERROR(VLOOKUP(J79, Vlookups!$A$5:$B$10,2,FALSE),"")</f>
        <v/>
      </c>
      <c r="I79" s="211" t="str">
        <f t="shared" si="3"/>
        <v>There are no planned, implemented or considered activities in this building block</v>
      </c>
      <c r="J79" s="197"/>
      <c r="K79" s="233"/>
      <c r="L79" s="233"/>
      <c r="M79" s="277" t="str">
        <f t="shared" si="4"/>
        <v/>
      </c>
      <c r="N79" s="234"/>
      <c r="O79" s="234"/>
      <c r="P79" s="235"/>
    </row>
    <row r="80" spans="1:16" x14ac:dyDescent="0.35">
      <c r="A80" s="407"/>
      <c r="B80" s="397"/>
      <c r="C80" s="437"/>
      <c r="D80" s="423"/>
      <c r="E80" s="395"/>
      <c r="F80" s="218"/>
      <c r="G80" s="362"/>
      <c r="H80" s="211" t="str">
        <f>IFERROR(VLOOKUP(J80, Vlookups!$A$5:$B$10,2,FALSE),"")</f>
        <v/>
      </c>
      <c r="I80" s="211" t="str">
        <f t="shared" si="3"/>
        <v>There are no planned, implemented or considered activities in this building block</v>
      </c>
      <c r="J80" s="197"/>
      <c r="K80" s="233"/>
      <c r="L80" s="233"/>
      <c r="M80" s="277" t="str">
        <f t="shared" si="4"/>
        <v/>
      </c>
      <c r="N80" s="234"/>
      <c r="O80" s="234"/>
      <c r="P80" s="235"/>
    </row>
    <row r="81" spans="1:16" x14ac:dyDescent="0.35">
      <c r="A81" s="407"/>
      <c r="B81" s="397"/>
      <c r="C81" s="437"/>
      <c r="D81" s="423"/>
      <c r="E81" s="395"/>
      <c r="F81" s="218"/>
      <c r="G81" s="362"/>
      <c r="H81" s="211" t="str">
        <f>IFERROR(VLOOKUP(J81, Vlookups!$A$5:$B$10,2,FALSE),"")</f>
        <v/>
      </c>
      <c r="I81" s="211" t="str">
        <f t="shared" si="3"/>
        <v>There are no planned, implemented or considered activities in this building block</v>
      </c>
      <c r="J81" s="197"/>
      <c r="K81" s="233"/>
      <c r="L81" s="233"/>
      <c r="M81" s="277" t="str">
        <f t="shared" si="4"/>
        <v/>
      </c>
      <c r="N81" s="234"/>
      <c r="O81" s="234"/>
      <c r="P81" s="235"/>
    </row>
    <row r="82" spans="1:16" x14ac:dyDescent="0.35">
      <c r="A82" s="407"/>
      <c r="B82" s="398"/>
      <c r="C82" s="438"/>
      <c r="D82" s="439"/>
      <c r="E82" s="396"/>
      <c r="F82" s="219"/>
      <c r="G82" s="288"/>
      <c r="H82" s="211" t="str">
        <f>IFERROR(VLOOKUP(J82, Vlookups!$A$5:$B$10,2,FALSE),"")</f>
        <v/>
      </c>
      <c r="I82" s="211" t="str">
        <f t="shared" si="3"/>
        <v>There are no planned, implemented or considered activities in this building block</v>
      </c>
      <c r="J82" s="214"/>
      <c r="K82" s="236"/>
      <c r="L82" s="236"/>
      <c r="M82" s="292" t="str">
        <f t="shared" si="4"/>
        <v/>
      </c>
      <c r="N82" s="237"/>
      <c r="O82" s="237"/>
      <c r="P82" s="238"/>
    </row>
    <row r="83" spans="1:16" x14ac:dyDescent="0.35">
      <c r="A83" s="407"/>
      <c r="B83" s="409" t="s">
        <v>175</v>
      </c>
      <c r="C83" s="418" t="s">
        <v>231</v>
      </c>
      <c r="D83" s="433" t="s">
        <v>206</v>
      </c>
      <c r="E83" s="394" t="s">
        <v>209</v>
      </c>
      <c r="F83" s="220"/>
      <c r="G83" s="277"/>
      <c r="H83" s="211" t="str">
        <f>IFERROR(VLOOKUP(J83, Vlookups!$A$5:$B$10,2,FALSE),"")</f>
        <v/>
      </c>
      <c r="I83" s="211" t="str">
        <f t="shared" si="3"/>
        <v>There are no planned, implemented or considered activities in this building block</v>
      </c>
      <c r="J83" s="211"/>
      <c r="K83" s="227"/>
      <c r="L83" s="227"/>
      <c r="M83" s="277" t="str">
        <f t="shared" si="4"/>
        <v/>
      </c>
      <c r="N83" s="212"/>
      <c r="O83" s="212"/>
      <c r="P83" s="213"/>
    </row>
    <row r="84" spans="1:16" x14ac:dyDescent="0.35">
      <c r="A84" s="407"/>
      <c r="B84" s="410"/>
      <c r="C84" s="419"/>
      <c r="D84" s="434"/>
      <c r="E84" s="395"/>
      <c r="F84" s="217"/>
      <c r="G84" s="360"/>
      <c r="H84" s="211" t="str">
        <f>IFERROR(VLOOKUP(J84, Vlookups!$A$5:$B$10,2,FALSE),"")</f>
        <v/>
      </c>
      <c r="I84" s="211" t="str">
        <f t="shared" si="3"/>
        <v>There are no planned, implemented or considered activities in this building block</v>
      </c>
      <c r="J84" s="197"/>
      <c r="K84" s="197"/>
      <c r="L84" s="197"/>
      <c r="M84" s="277" t="str">
        <f t="shared" si="4"/>
        <v/>
      </c>
      <c r="N84" s="199"/>
      <c r="O84" s="199"/>
      <c r="P84" s="223"/>
    </row>
    <row r="85" spans="1:16" x14ac:dyDescent="0.35">
      <c r="A85" s="407"/>
      <c r="B85" s="410"/>
      <c r="C85" s="419"/>
      <c r="D85" s="434"/>
      <c r="E85" s="395"/>
      <c r="F85" s="217"/>
      <c r="G85" s="360"/>
      <c r="H85" s="211" t="str">
        <f>IFERROR(VLOOKUP(J85, Vlookups!$A$5:$B$10,2,FALSE),"")</f>
        <v/>
      </c>
      <c r="I85" s="211" t="str">
        <f t="shared" si="3"/>
        <v>There are no planned, implemented or considered activities in this building block</v>
      </c>
      <c r="J85" s="197"/>
      <c r="K85" s="197"/>
      <c r="L85" s="197"/>
      <c r="M85" s="277" t="str">
        <f t="shared" si="4"/>
        <v/>
      </c>
      <c r="N85" s="199"/>
      <c r="O85" s="199"/>
      <c r="P85" s="223"/>
    </row>
    <row r="86" spans="1:16" x14ac:dyDescent="0.35">
      <c r="A86" s="407"/>
      <c r="B86" s="410"/>
      <c r="C86" s="419"/>
      <c r="D86" s="434"/>
      <c r="E86" s="395"/>
      <c r="F86" s="217"/>
      <c r="G86" s="360"/>
      <c r="H86" s="211" t="str">
        <f>IFERROR(VLOOKUP(J86, Vlookups!$A$5:$B$10,2,FALSE),"")</f>
        <v/>
      </c>
      <c r="I86" s="211" t="str">
        <f t="shared" si="3"/>
        <v>There are no planned, implemented or considered activities in this building block</v>
      </c>
      <c r="J86" s="197"/>
      <c r="K86" s="197"/>
      <c r="L86" s="197"/>
      <c r="M86" s="277" t="str">
        <f t="shared" si="4"/>
        <v/>
      </c>
      <c r="N86" s="199"/>
      <c r="O86" s="199"/>
      <c r="P86" s="223"/>
    </row>
    <row r="87" spans="1:16" x14ac:dyDescent="0.35">
      <c r="A87" s="407"/>
      <c r="B87" s="410"/>
      <c r="C87" s="419"/>
      <c r="D87" s="434"/>
      <c r="E87" s="395"/>
      <c r="F87" s="217"/>
      <c r="G87" s="360"/>
      <c r="H87" s="211" t="str">
        <f>IFERROR(VLOOKUP(J87, Vlookups!$A$5:$B$10,2,FALSE),"")</f>
        <v/>
      </c>
      <c r="I87" s="211" t="str">
        <f t="shared" si="3"/>
        <v>There are no planned, implemented or considered activities in this building block</v>
      </c>
      <c r="J87" s="197"/>
      <c r="K87" s="197"/>
      <c r="L87" s="197"/>
      <c r="M87" s="277" t="str">
        <f t="shared" si="4"/>
        <v/>
      </c>
      <c r="N87" s="199"/>
      <c r="O87" s="199"/>
      <c r="P87" s="223"/>
    </row>
    <row r="88" spans="1:16" x14ac:dyDescent="0.35">
      <c r="A88" s="407"/>
      <c r="B88" s="410"/>
      <c r="C88" s="419"/>
      <c r="D88" s="434"/>
      <c r="E88" s="395"/>
      <c r="F88" s="217"/>
      <c r="G88" s="360"/>
      <c r="H88" s="211" t="str">
        <f>IFERROR(VLOOKUP(J88, Vlookups!$A$5:$B$10,2,FALSE),"")</f>
        <v/>
      </c>
      <c r="I88" s="211" t="str">
        <f t="shared" si="3"/>
        <v>There are no planned, implemented or considered activities in this building block</v>
      </c>
      <c r="J88" s="197"/>
      <c r="K88" s="197"/>
      <c r="L88" s="197"/>
      <c r="M88" s="277" t="str">
        <f t="shared" si="4"/>
        <v/>
      </c>
      <c r="N88" s="199"/>
      <c r="O88" s="199"/>
      <c r="P88" s="223"/>
    </row>
    <row r="89" spans="1:16" x14ac:dyDescent="0.35">
      <c r="A89" s="407"/>
      <c r="B89" s="410"/>
      <c r="C89" s="419"/>
      <c r="D89" s="434"/>
      <c r="E89" s="395"/>
      <c r="F89" s="217"/>
      <c r="G89" s="360"/>
      <c r="H89" s="211" t="str">
        <f>IFERROR(VLOOKUP(J89, Vlookups!$A$5:$B$10,2,FALSE),"")</f>
        <v/>
      </c>
      <c r="I89" s="211" t="str">
        <f t="shared" si="3"/>
        <v>There are no planned, implemented or considered activities in this building block</v>
      </c>
      <c r="J89" s="197"/>
      <c r="K89" s="197"/>
      <c r="L89" s="197"/>
      <c r="M89" s="277" t="str">
        <f t="shared" si="4"/>
        <v/>
      </c>
      <c r="N89" s="199"/>
      <c r="O89" s="199"/>
      <c r="P89" s="223"/>
    </row>
    <row r="90" spans="1:16" x14ac:dyDescent="0.35">
      <c r="A90" s="407"/>
      <c r="B90" s="410"/>
      <c r="C90" s="419"/>
      <c r="D90" s="434"/>
      <c r="E90" s="395"/>
      <c r="F90" s="218"/>
      <c r="G90" s="360"/>
      <c r="H90" s="211" t="str">
        <f>IFERROR(VLOOKUP(J90, Vlookups!$A$5:$B$10,2,FALSE),"")</f>
        <v/>
      </c>
      <c r="I90" s="211" t="str">
        <f t="shared" si="3"/>
        <v>There are no planned, implemented or considered activities in this building block</v>
      </c>
      <c r="J90" s="197"/>
      <c r="K90" s="197"/>
      <c r="L90" s="197"/>
      <c r="M90" s="277" t="str">
        <f t="shared" si="4"/>
        <v/>
      </c>
      <c r="N90" s="199"/>
      <c r="O90" s="199"/>
      <c r="P90" s="223"/>
    </row>
    <row r="91" spans="1:16" x14ac:dyDescent="0.35">
      <c r="A91" s="407"/>
      <c r="B91" s="410"/>
      <c r="C91" s="419"/>
      <c r="D91" s="434"/>
      <c r="E91" s="395"/>
      <c r="F91" s="218"/>
      <c r="G91" s="360"/>
      <c r="H91" s="211" t="str">
        <f>IFERROR(VLOOKUP(J91, Vlookups!$A$5:$B$10,2,FALSE),"")</f>
        <v/>
      </c>
      <c r="I91" s="211" t="str">
        <f t="shared" si="3"/>
        <v>There are no planned, implemented or considered activities in this building block</v>
      </c>
      <c r="J91" s="197"/>
      <c r="K91" s="197"/>
      <c r="L91" s="197"/>
      <c r="M91" s="277" t="str">
        <f t="shared" si="4"/>
        <v/>
      </c>
      <c r="N91" s="199"/>
      <c r="O91" s="199"/>
      <c r="P91" s="223"/>
    </row>
    <row r="92" spans="1:16" x14ac:dyDescent="0.35">
      <c r="A92" s="407"/>
      <c r="B92" s="410"/>
      <c r="C92" s="419"/>
      <c r="D92" s="434"/>
      <c r="E92" s="395"/>
      <c r="F92" s="218"/>
      <c r="G92" s="360"/>
      <c r="H92" s="211" t="str">
        <f>IFERROR(VLOOKUP(J92, Vlookups!$A$5:$B$10,2,FALSE),"")</f>
        <v/>
      </c>
      <c r="I92" s="211" t="str">
        <f t="shared" si="3"/>
        <v>There are no planned, implemented or considered activities in this building block</v>
      </c>
      <c r="J92" s="197"/>
      <c r="K92" s="197"/>
      <c r="L92" s="197"/>
      <c r="M92" s="277" t="str">
        <f t="shared" si="4"/>
        <v/>
      </c>
      <c r="N92" s="199"/>
      <c r="O92" s="199"/>
      <c r="P92" s="223"/>
    </row>
    <row r="93" spans="1:16" x14ac:dyDescent="0.35">
      <c r="A93" s="407"/>
      <c r="B93" s="410"/>
      <c r="C93" s="419"/>
      <c r="D93" s="434"/>
      <c r="E93" s="395"/>
      <c r="F93" s="216"/>
      <c r="G93" s="360"/>
      <c r="H93" s="211" t="str">
        <f>IFERROR(VLOOKUP(J93, Vlookups!$A$5:$B$10,2,FALSE),"")</f>
        <v/>
      </c>
      <c r="I93" s="211" t="str">
        <f t="shared" si="3"/>
        <v>There are no planned, implemented or considered activities in this building block</v>
      </c>
      <c r="J93" s="197"/>
      <c r="K93" s="197"/>
      <c r="L93" s="197"/>
      <c r="M93" s="277" t="str">
        <f t="shared" si="4"/>
        <v/>
      </c>
      <c r="N93" s="199"/>
      <c r="O93" s="199"/>
      <c r="P93" s="223"/>
    </row>
    <row r="94" spans="1:16" x14ac:dyDescent="0.35">
      <c r="A94" s="407"/>
      <c r="B94" s="410"/>
      <c r="C94" s="419"/>
      <c r="D94" s="434"/>
      <c r="E94" s="395"/>
      <c r="F94" s="217"/>
      <c r="G94" s="360"/>
      <c r="H94" s="211" t="str">
        <f>IFERROR(VLOOKUP(J94, Vlookups!$A$5:$B$10,2,FALSE),"")</f>
        <v/>
      </c>
      <c r="I94" s="211" t="str">
        <f t="shared" si="3"/>
        <v>There are no planned, implemented or considered activities in this building block</v>
      </c>
      <c r="J94" s="197"/>
      <c r="K94" s="226"/>
      <c r="L94" s="226"/>
      <c r="M94" s="277" t="str">
        <f t="shared" si="4"/>
        <v/>
      </c>
      <c r="N94" s="198"/>
      <c r="O94" s="198"/>
      <c r="P94" s="205"/>
    </row>
    <row r="95" spans="1:16" x14ac:dyDescent="0.35">
      <c r="A95" s="407"/>
      <c r="B95" s="410"/>
      <c r="C95" s="419"/>
      <c r="D95" s="434"/>
      <c r="E95" s="395"/>
      <c r="F95" s="218"/>
      <c r="G95" s="360"/>
      <c r="H95" s="211" t="str">
        <f>IFERROR(VLOOKUP(J95, Vlookups!$A$5:$B$10,2,FALSE),"")</f>
        <v/>
      </c>
      <c r="I95" s="211" t="str">
        <f t="shared" si="3"/>
        <v>There are no planned, implemented or considered activities in this building block</v>
      </c>
      <c r="J95" s="197"/>
      <c r="K95" s="197"/>
      <c r="L95" s="197"/>
      <c r="M95" s="277" t="str">
        <f t="shared" si="4"/>
        <v/>
      </c>
      <c r="N95" s="199"/>
      <c r="O95" s="199"/>
      <c r="P95" s="223"/>
    </row>
    <row r="96" spans="1:16" x14ac:dyDescent="0.35">
      <c r="A96" s="407"/>
      <c r="B96" s="410"/>
      <c r="C96" s="419"/>
      <c r="D96" s="434"/>
      <c r="E96" s="395"/>
      <c r="F96" s="218"/>
      <c r="G96" s="360"/>
      <c r="H96" s="211" t="str">
        <f>IFERROR(VLOOKUP(J96, Vlookups!$A$5:$B$10,2,FALSE),"")</f>
        <v/>
      </c>
      <c r="I96" s="211" t="str">
        <f t="shared" si="3"/>
        <v>There are no planned, implemented or considered activities in this building block</v>
      </c>
      <c r="J96" s="197"/>
      <c r="K96" s="197"/>
      <c r="L96" s="197"/>
      <c r="M96" s="277" t="str">
        <f t="shared" si="4"/>
        <v/>
      </c>
      <c r="N96" s="199"/>
      <c r="O96" s="199"/>
      <c r="P96" s="223"/>
    </row>
    <row r="97" spans="1:16" x14ac:dyDescent="0.35">
      <c r="A97" s="407"/>
      <c r="B97" s="410"/>
      <c r="C97" s="419"/>
      <c r="D97" s="434"/>
      <c r="E97" s="395"/>
      <c r="F97" s="216"/>
      <c r="G97" s="360"/>
      <c r="H97" s="211" t="str">
        <f>IFERROR(VLOOKUP(J97, Vlookups!$A$5:$B$10,2,FALSE),"")</f>
        <v/>
      </c>
      <c r="I97" s="211" t="str">
        <f t="shared" si="3"/>
        <v>There are no planned, implemented or considered activities in this building block</v>
      </c>
      <c r="J97" s="197"/>
      <c r="K97" s="197"/>
      <c r="L97" s="197"/>
      <c r="M97" s="277" t="str">
        <f t="shared" si="4"/>
        <v/>
      </c>
      <c r="N97" s="199"/>
      <c r="O97" s="199"/>
      <c r="P97" s="223"/>
    </row>
    <row r="98" spans="1:16" x14ac:dyDescent="0.35">
      <c r="A98" s="407"/>
      <c r="B98" s="410"/>
      <c r="C98" s="419"/>
      <c r="D98" s="434"/>
      <c r="E98" s="395"/>
      <c r="F98" s="218"/>
      <c r="G98" s="360"/>
      <c r="H98" s="211" t="str">
        <f>IFERROR(VLOOKUP(J98, Vlookups!$A$5:$B$10,2,FALSE),"")</f>
        <v/>
      </c>
      <c r="I98" s="211" t="str">
        <f t="shared" si="3"/>
        <v>There are no planned, implemented or considered activities in this building block</v>
      </c>
      <c r="J98" s="197"/>
      <c r="K98" s="196"/>
      <c r="L98" s="196"/>
      <c r="M98" s="277" t="str">
        <f t="shared" si="4"/>
        <v/>
      </c>
      <c r="N98" s="204"/>
      <c r="O98" s="204"/>
      <c r="P98" s="208"/>
    </row>
    <row r="99" spans="1:16" x14ac:dyDescent="0.35">
      <c r="A99" s="407"/>
      <c r="B99" s="410"/>
      <c r="C99" s="419"/>
      <c r="D99" s="434"/>
      <c r="E99" s="395"/>
      <c r="F99" s="218"/>
      <c r="G99" s="360"/>
      <c r="H99" s="211" t="str">
        <f>IFERROR(VLOOKUP(J99, Vlookups!$A$5:$B$10,2,FALSE),"")</f>
        <v/>
      </c>
      <c r="I99" s="211" t="str">
        <f t="shared" ref="I99:I130" si="5">IF(H:H=1,"Not in place yet",IF(H:H=2,"In place - not specifically as a mental health initiative",IF(H:H=3,"Ad hoc non-recurrent activities targeting mental health",IF(H:H=4,"Planned, established activities targeting mental health",IF(H:H=5,"Planned, established activities targeting mental health, with metrics",IF(H:H=6,"Planned, established activities targeting mental health, with metrics and outcome evaluations",IF(H:H="","There are no planned, implemented or considered activities in this building block")))))))</f>
        <v>There are no planned, implemented or considered activities in this building block</v>
      </c>
      <c r="J99" s="197"/>
      <c r="K99" s="196"/>
      <c r="L99" s="196"/>
      <c r="M99" s="277" t="str">
        <f t="shared" si="4"/>
        <v/>
      </c>
      <c r="N99" s="204"/>
      <c r="O99" s="204"/>
      <c r="P99" s="208"/>
    </row>
    <row r="100" spans="1:16" x14ac:dyDescent="0.35">
      <c r="A100" s="407"/>
      <c r="B100" s="410"/>
      <c r="C100" s="419"/>
      <c r="D100" s="434"/>
      <c r="E100" s="395"/>
      <c r="F100" s="218"/>
      <c r="G100" s="360"/>
      <c r="H100" s="211" t="str">
        <f>IFERROR(VLOOKUP(J100, Vlookups!$A$5:$B$10,2,FALSE),"")</f>
        <v/>
      </c>
      <c r="I100" s="211" t="str">
        <f t="shared" si="5"/>
        <v>There are no planned, implemented or considered activities in this building block</v>
      </c>
      <c r="J100" s="197"/>
      <c r="K100" s="196"/>
      <c r="L100" s="196"/>
      <c r="M100" s="277" t="str">
        <f t="shared" si="4"/>
        <v/>
      </c>
      <c r="N100" s="204"/>
      <c r="O100" s="204"/>
      <c r="P100" s="208"/>
    </row>
    <row r="101" spans="1:16" x14ac:dyDescent="0.35">
      <c r="A101" s="407"/>
      <c r="B101" s="410"/>
      <c r="C101" s="419"/>
      <c r="D101" s="434"/>
      <c r="E101" s="395"/>
      <c r="F101" s="218"/>
      <c r="G101" s="360"/>
      <c r="H101" s="211" t="str">
        <f>IFERROR(VLOOKUP(J101, Vlookups!$A$5:$B$10,2,FALSE),"")</f>
        <v/>
      </c>
      <c r="I101" s="211" t="str">
        <f t="shared" si="5"/>
        <v>There are no planned, implemented or considered activities in this building block</v>
      </c>
      <c r="J101" s="197"/>
      <c r="K101" s="197"/>
      <c r="L101" s="197"/>
      <c r="M101" s="277" t="str">
        <f t="shared" si="4"/>
        <v/>
      </c>
      <c r="N101" s="199"/>
      <c r="O101" s="199"/>
      <c r="P101" s="223"/>
    </row>
    <row r="102" spans="1:16" x14ac:dyDescent="0.35">
      <c r="A102" s="408"/>
      <c r="B102" s="412"/>
      <c r="C102" s="420"/>
      <c r="D102" s="435"/>
      <c r="E102" s="396"/>
      <c r="F102" s="219"/>
      <c r="G102" s="288"/>
      <c r="H102" s="211" t="str">
        <f>IFERROR(VLOOKUP(J102, Vlookups!$A$5:$B$10,2,FALSE),"")</f>
        <v/>
      </c>
      <c r="I102" s="211" t="str">
        <f t="shared" si="5"/>
        <v>There are no planned, implemented or considered activities in this building block</v>
      </c>
      <c r="J102" s="214"/>
      <c r="K102" s="214"/>
      <c r="L102" s="214"/>
      <c r="M102" s="288" t="str">
        <f t="shared" si="4"/>
        <v/>
      </c>
      <c r="N102" s="215"/>
      <c r="O102" s="215"/>
      <c r="P102" s="224"/>
    </row>
    <row r="103" spans="1:16" x14ac:dyDescent="0.35">
      <c r="A103" s="399" t="s">
        <v>178</v>
      </c>
      <c r="B103" s="409" t="s">
        <v>176</v>
      </c>
      <c r="C103" s="418" t="s">
        <v>179</v>
      </c>
      <c r="D103" s="415" t="s">
        <v>210</v>
      </c>
      <c r="E103" s="394" t="s">
        <v>211</v>
      </c>
      <c r="F103" s="221"/>
      <c r="G103" s="277"/>
      <c r="H103" s="211" t="str">
        <f>IFERROR(VLOOKUP(J103, Vlookups!$A$5:$B$10,2,FALSE),"")</f>
        <v/>
      </c>
      <c r="I103" s="211" t="str">
        <f t="shared" si="5"/>
        <v>There are no planned, implemented or considered activities in this building block</v>
      </c>
      <c r="J103" s="211"/>
      <c r="K103" s="227"/>
      <c r="L103" s="227"/>
      <c r="M103" s="277" t="str">
        <f t="shared" si="4"/>
        <v/>
      </c>
      <c r="N103" s="212"/>
      <c r="O103" s="212"/>
      <c r="P103" s="213"/>
    </row>
    <row r="104" spans="1:16" x14ac:dyDescent="0.35">
      <c r="A104" s="400"/>
      <c r="B104" s="404"/>
      <c r="C104" s="419"/>
      <c r="D104" s="416"/>
      <c r="E104" s="395"/>
      <c r="F104" s="217"/>
      <c r="G104" s="360"/>
      <c r="H104" s="211" t="str">
        <f>IFERROR(VLOOKUP(J104, Vlookups!$A$5:$B$10,2,FALSE),"")</f>
        <v/>
      </c>
      <c r="I104" s="211" t="str">
        <f t="shared" si="5"/>
        <v>There are no planned, implemented or considered activities in this building block</v>
      </c>
      <c r="J104" s="197"/>
      <c r="K104" s="197"/>
      <c r="L104" s="197"/>
      <c r="M104" s="277" t="str">
        <f t="shared" si="4"/>
        <v/>
      </c>
      <c r="N104" s="199"/>
      <c r="O104" s="199"/>
      <c r="P104" s="223"/>
    </row>
    <row r="105" spans="1:16" x14ac:dyDescent="0.35">
      <c r="A105" s="400"/>
      <c r="B105" s="404"/>
      <c r="C105" s="419"/>
      <c r="D105" s="416"/>
      <c r="E105" s="395"/>
      <c r="F105" s="217"/>
      <c r="G105" s="360"/>
      <c r="H105" s="211" t="str">
        <f>IFERROR(VLOOKUP(J105, Vlookups!$A$5:$B$10,2,FALSE),"")</f>
        <v/>
      </c>
      <c r="I105" s="211" t="str">
        <f t="shared" si="5"/>
        <v>There are no planned, implemented or considered activities in this building block</v>
      </c>
      <c r="J105" s="197"/>
      <c r="K105" s="197"/>
      <c r="L105" s="197"/>
      <c r="M105" s="277" t="str">
        <f t="shared" si="4"/>
        <v/>
      </c>
      <c r="N105" s="199"/>
      <c r="O105" s="199"/>
      <c r="P105" s="223"/>
    </row>
    <row r="106" spans="1:16" x14ac:dyDescent="0.35">
      <c r="A106" s="400"/>
      <c r="B106" s="404"/>
      <c r="C106" s="419"/>
      <c r="D106" s="416"/>
      <c r="E106" s="395"/>
      <c r="F106" s="217"/>
      <c r="G106" s="360"/>
      <c r="H106" s="211" t="str">
        <f>IFERROR(VLOOKUP(J106, Vlookups!$A$5:$B$10,2,FALSE),"")</f>
        <v/>
      </c>
      <c r="I106" s="211" t="str">
        <f t="shared" si="5"/>
        <v>There are no planned, implemented or considered activities in this building block</v>
      </c>
      <c r="J106" s="197"/>
      <c r="K106" s="197"/>
      <c r="L106" s="197"/>
      <c r="M106" s="277" t="str">
        <f t="shared" si="4"/>
        <v/>
      </c>
      <c r="N106" s="199"/>
      <c r="O106" s="199"/>
      <c r="P106" s="223"/>
    </row>
    <row r="107" spans="1:16" x14ac:dyDescent="0.35">
      <c r="A107" s="400"/>
      <c r="B107" s="404"/>
      <c r="C107" s="419"/>
      <c r="D107" s="416"/>
      <c r="E107" s="395"/>
      <c r="F107" s="217"/>
      <c r="G107" s="360"/>
      <c r="H107" s="211" t="str">
        <f>IFERROR(VLOOKUP(J107, Vlookups!$A$5:$B$10,2,FALSE),"")</f>
        <v/>
      </c>
      <c r="I107" s="211" t="str">
        <f t="shared" si="5"/>
        <v>There are no planned, implemented or considered activities in this building block</v>
      </c>
      <c r="J107" s="197"/>
      <c r="K107" s="197"/>
      <c r="L107" s="197"/>
      <c r="M107" s="277" t="str">
        <f t="shared" si="4"/>
        <v/>
      </c>
      <c r="N107" s="199"/>
      <c r="O107" s="199"/>
      <c r="P107" s="223"/>
    </row>
    <row r="108" spans="1:16" x14ac:dyDescent="0.35">
      <c r="A108" s="400"/>
      <c r="B108" s="404"/>
      <c r="C108" s="419"/>
      <c r="D108" s="416"/>
      <c r="E108" s="395"/>
      <c r="F108" s="217"/>
      <c r="G108" s="360"/>
      <c r="H108" s="211" t="str">
        <f>IFERROR(VLOOKUP(J108, Vlookups!$A$5:$B$10,2,FALSE),"")</f>
        <v/>
      </c>
      <c r="I108" s="211" t="str">
        <f t="shared" si="5"/>
        <v>There are no planned, implemented or considered activities in this building block</v>
      </c>
      <c r="J108" s="197"/>
      <c r="K108" s="197"/>
      <c r="L108" s="197"/>
      <c r="M108" s="277" t="str">
        <f t="shared" si="4"/>
        <v/>
      </c>
      <c r="N108" s="199"/>
      <c r="O108" s="199"/>
      <c r="P108" s="223"/>
    </row>
    <row r="109" spans="1:16" x14ac:dyDescent="0.35">
      <c r="A109" s="400"/>
      <c r="B109" s="404"/>
      <c r="C109" s="419"/>
      <c r="D109" s="416"/>
      <c r="E109" s="395"/>
      <c r="F109" s="217"/>
      <c r="G109" s="360"/>
      <c r="H109" s="211" t="str">
        <f>IFERROR(VLOOKUP(J109, Vlookups!$A$5:$B$10,2,FALSE),"")</f>
        <v/>
      </c>
      <c r="I109" s="211" t="str">
        <f t="shared" si="5"/>
        <v>There are no planned, implemented or considered activities in this building block</v>
      </c>
      <c r="J109" s="197"/>
      <c r="K109" s="197"/>
      <c r="L109" s="197"/>
      <c r="M109" s="277" t="str">
        <f t="shared" si="4"/>
        <v/>
      </c>
      <c r="N109" s="199"/>
      <c r="O109" s="199"/>
      <c r="P109" s="223"/>
    </row>
    <row r="110" spans="1:16" x14ac:dyDescent="0.35">
      <c r="A110" s="400"/>
      <c r="B110" s="404"/>
      <c r="C110" s="419"/>
      <c r="D110" s="416"/>
      <c r="E110" s="395"/>
      <c r="F110" s="218"/>
      <c r="G110" s="360"/>
      <c r="H110" s="211" t="str">
        <f>IFERROR(VLOOKUP(J110, Vlookups!$A$5:$B$10,2,FALSE),"")</f>
        <v/>
      </c>
      <c r="I110" s="211" t="str">
        <f t="shared" si="5"/>
        <v>There are no planned, implemented or considered activities in this building block</v>
      </c>
      <c r="J110" s="197"/>
      <c r="K110" s="197"/>
      <c r="L110" s="197"/>
      <c r="M110" s="277" t="str">
        <f t="shared" si="4"/>
        <v/>
      </c>
      <c r="N110" s="199"/>
      <c r="O110" s="199"/>
      <c r="P110" s="223"/>
    </row>
    <row r="111" spans="1:16" x14ac:dyDescent="0.35">
      <c r="A111" s="400"/>
      <c r="B111" s="404"/>
      <c r="C111" s="419"/>
      <c r="D111" s="416"/>
      <c r="E111" s="395"/>
      <c r="F111" s="218"/>
      <c r="G111" s="360"/>
      <c r="H111" s="211" t="str">
        <f>IFERROR(VLOOKUP(J111, Vlookups!$A$5:$B$10,2,FALSE),"")</f>
        <v/>
      </c>
      <c r="I111" s="211" t="str">
        <f t="shared" si="5"/>
        <v>There are no planned, implemented or considered activities in this building block</v>
      </c>
      <c r="J111" s="197"/>
      <c r="K111" s="197"/>
      <c r="L111" s="197"/>
      <c r="M111" s="277" t="str">
        <f t="shared" si="4"/>
        <v/>
      </c>
      <c r="N111" s="199"/>
      <c r="O111" s="199"/>
      <c r="P111" s="223"/>
    </row>
    <row r="112" spans="1:16" x14ac:dyDescent="0.35">
      <c r="A112" s="400"/>
      <c r="B112" s="404"/>
      <c r="C112" s="419"/>
      <c r="D112" s="416"/>
      <c r="E112" s="395"/>
      <c r="F112" s="218"/>
      <c r="G112" s="360"/>
      <c r="H112" s="211" t="str">
        <f>IFERROR(VLOOKUP(J112, Vlookups!$A$5:$B$10,2,FALSE),"")</f>
        <v/>
      </c>
      <c r="I112" s="211" t="str">
        <f t="shared" si="5"/>
        <v>There are no planned, implemented or considered activities in this building block</v>
      </c>
      <c r="J112" s="197"/>
      <c r="K112" s="197"/>
      <c r="L112" s="197"/>
      <c r="M112" s="277" t="str">
        <f t="shared" si="4"/>
        <v/>
      </c>
      <c r="N112" s="199"/>
      <c r="O112" s="199"/>
      <c r="P112" s="223"/>
    </row>
    <row r="113" spans="1:16" x14ac:dyDescent="0.35">
      <c r="A113" s="400"/>
      <c r="B113" s="404"/>
      <c r="C113" s="419"/>
      <c r="D113" s="416"/>
      <c r="E113" s="395"/>
      <c r="F113" s="216"/>
      <c r="G113" s="360"/>
      <c r="H113" s="211" t="str">
        <f>IFERROR(VLOOKUP(J113, Vlookups!$A$5:$B$10,2,FALSE),"")</f>
        <v/>
      </c>
      <c r="I113" s="211" t="str">
        <f t="shared" si="5"/>
        <v>There are no planned, implemented or considered activities in this building block</v>
      </c>
      <c r="J113" s="197"/>
      <c r="K113" s="197"/>
      <c r="L113" s="197"/>
      <c r="M113" s="277" t="str">
        <f t="shared" si="4"/>
        <v/>
      </c>
      <c r="N113" s="199"/>
      <c r="O113" s="199"/>
      <c r="P113" s="223"/>
    </row>
    <row r="114" spans="1:16" x14ac:dyDescent="0.35">
      <c r="A114" s="400"/>
      <c r="B114" s="404"/>
      <c r="C114" s="419"/>
      <c r="D114" s="416"/>
      <c r="E114" s="395"/>
      <c r="F114" s="217"/>
      <c r="G114" s="360"/>
      <c r="H114" s="211" t="str">
        <f>IFERROR(VLOOKUP(J114, Vlookups!$A$5:$B$10,2,FALSE),"")</f>
        <v/>
      </c>
      <c r="I114" s="211" t="str">
        <f t="shared" si="5"/>
        <v>There are no planned, implemented or considered activities in this building block</v>
      </c>
      <c r="J114" s="197"/>
      <c r="K114" s="197"/>
      <c r="L114" s="197"/>
      <c r="M114" s="277" t="str">
        <f t="shared" si="4"/>
        <v/>
      </c>
      <c r="N114" s="199"/>
      <c r="O114" s="199"/>
      <c r="P114" s="223"/>
    </row>
    <row r="115" spans="1:16" x14ac:dyDescent="0.35">
      <c r="A115" s="400"/>
      <c r="B115" s="404"/>
      <c r="C115" s="419"/>
      <c r="D115" s="416"/>
      <c r="E115" s="395"/>
      <c r="F115" s="218"/>
      <c r="G115" s="360"/>
      <c r="H115" s="211" t="str">
        <f>IFERROR(VLOOKUP(J115, Vlookups!$A$5:$B$10,2,FALSE),"")</f>
        <v/>
      </c>
      <c r="I115" s="211" t="str">
        <f t="shared" si="5"/>
        <v>There are no planned, implemented or considered activities in this building block</v>
      </c>
      <c r="J115" s="197"/>
      <c r="K115" s="197"/>
      <c r="L115" s="197"/>
      <c r="M115" s="277" t="str">
        <f t="shared" si="4"/>
        <v/>
      </c>
      <c r="N115" s="199"/>
      <c r="O115" s="199"/>
      <c r="P115" s="223"/>
    </row>
    <row r="116" spans="1:16" x14ac:dyDescent="0.35">
      <c r="A116" s="400"/>
      <c r="B116" s="404"/>
      <c r="C116" s="419"/>
      <c r="D116" s="416"/>
      <c r="E116" s="395"/>
      <c r="F116" s="218"/>
      <c r="G116" s="360"/>
      <c r="H116" s="211" t="str">
        <f>IFERROR(VLOOKUP(J116, Vlookups!$A$5:$B$10,2,FALSE),"")</f>
        <v/>
      </c>
      <c r="I116" s="211" t="str">
        <f t="shared" si="5"/>
        <v>There are no planned, implemented or considered activities in this building block</v>
      </c>
      <c r="J116" s="197"/>
      <c r="K116" s="226"/>
      <c r="L116" s="226"/>
      <c r="M116" s="277" t="str">
        <f t="shared" si="4"/>
        <v/>
      </c>
      <c r="N116" s="198"/>
      <c r="O116" s="198"/>
      <c r="P116" s="205"/>
    </row>
    <row r="117" spans="1:16" x14ac:dyDescent="0.35">
      <c r="A117" s="400"/>
      <c r="B117" s="404"/>
      <c r="C117" s="419"/>
      <c r="D117" s="416"/>
      <c r="E117" s="395"/>
      <c r="F117" s="216"/>
      <c r="G117" s="360"/>
      <c r="H117" s="211" t="str">
        <f>IFERROR(VLOOKUP(J117, Vlookups!$A$5:$B$10,2,FALSE),"")</f>
        <v/>
      </c>
      <c r="I117" s="211" t="str">
        <f t="shared" si="5"/>
        <v>There are no planned, implemented or considered activities in this building block</v>
      </c>
      <c r="J117" s="197"/>
      <c r="K117" s="197"/>
      <c r="L117" s="197"/>
      <c r="M117" s="277" t="str">
        <f t="shared" si="4"/>
        <v/>
      </c>
      <c r="N117" s="199"/>
      <c r="O117" s="199"/>
      <c r="P117" s="223"/>
    </row>
    <row r="118" spans="1:16" x14ac:dyDescent="0.35">
      <c r="A118" s="400"/>
      <c r="B118" s="404"/>
      <c r="C118" s="419"/>
      <c r="D118" s="416"/>
      <c r="E118" s="395"/>
      <c r="F118" s="218"/>
      <c r="G118" s="360"/>
      <c r="H118" s="211" t="str">
        <f>IFERROR(VLOOKUP(J118, Vlookups!$A$5:$B$10,2,FALSE),"")</f>
        <v/>
      </c>
      <c r="I118" s="211" t="str">
        <f t="shared" si="5"/>
        <v>There are no planned, implemented or considered activities in this building block</v>
      </c>
      <c r="J118" s="197"/>
      <c r="K118" s="197"/>
      <c r="L118" s="197"/>
      <c r="M118" s="277" t="str">
        <f t="shared" si="4"/>
        <v/>
      </c>
      <c r="N118" s="199"/>
      <c r="O118" s="199"/>
      <c r="P118" s="223"/>
    </row>
    <row r="119" spans="1:16" x14ac:dyDescent="0.35">
      <c r="A119" s="400"/>
      <c r="B119" s="404"/>
      <c r="C119" s="419"/>
      <c r="D119" s="416"/>
      <c r="E119" s="395"/>
      <c r="F119" s="218"/>
      <c r="G119" s="360"/>
      <c r="H119" s="211" t="str">
        <f>IFERROR(VLOOKUP(J119, Vlookups!$A$5:$B$10,2,FALSE),"")</f>
        <v/>
      </c>
      <c r="I119" s="211" t="str">
        <f t="shared" si="5"/>
        <v>There are no planned, implemented or considered activities in this building block</v>
      </c>
      <c r="J119" s="197"/>
      <c r="K119" s="226"/>
      <c r="L119" s="226"/>
      <c r="M119" s="277" t="str">
        <f t="shared" si="4"/>
        <v/>
      </c>
      <c r="N119" s="198"/>
      <c r="O119" s="198"/>
      <c r="P119" s="205"/>
    </row>
    <row r="120" spans="1:16" x14ac:dyDescent="0.35">
      <c r="A120" s="401"/>
      <c r="B120" s="404"/>
      <c r="C120" s="419"/>
      <c r="D120" s="416"/>
      <c r="E120" s="395"/>
      <c r="F120" s="218"/>
      <c r="G120" s="360"/>
      <c r="H120" s="211" t="str">
        <f>IFERROR(VLOOKUP(J120, Vlookups!$A$5:$B$10,2,FALSE),"")</f>
        <v/>
      </c>
      <c r="I120" s="211" t="str">
        <f t="shared" si="5"/>
        <v>There are no planned, implemented or considered activities in this building block</v>
      </c>
      <c r="J120" s="197"/>
      <c r="K120" s="197"/>
      <c r="L120" s="197"/>
      <c r="M120" s="277" t="str">
        <f t="shared" si="4"/>
        <v/>
      </c>
      <c r="N120" s="199"/>
      <c r="O120" s="199"/>
      <c r="P120" s="223"/>
    </row>
    <row r="121" spans="1:16" x14ac:dyDescent="0.35">
      <c r="A121" s="401"/>
      <c r="B121" s="404"/>
      <c r="C121" s="419"/>
      <c r="D121" s="416"/>
      <c r="E121" s="395"/>
      <c r="F121" s="218"/>
      <c r="G121" s="360"/>
      <c r="H121" s="211" t="str">
        <f>IFERROR(VLOOKUP(J121, Vlookups!$A$5:$B$10,2,FALSE),"")</f>
        <v/>
      </c>
      <c r="I121" s="211" t="str">
        <f t="shared" si="5"/>
        <v>There are no planned, implemented or considered activities in this building block</v>
      </c>
      <c r="J121" s="197"/>
      <c r="K121" s="197"/>
      <c r="L121" s="197"/>
      <c r="M121" s="277" t="str">
        <f t="shared" si="4"/>
        <v/>
      </c>
      <c r="N121" s="199"/>
      <c r="O121" s="199"/>
      <c r="P121" s="223"/>
    </row>
    <row r="122" spans="1:16" x14ac:dyDescent="0.35">
      <c r="A122" s="401"/>
      <c r="B122" s="411"/>
      <c r="C122" s="420"/>
      <c r="D122" s="417"/>
      <c r="E122" s="396"/>
      <c r="F122" s="219"/>
      <c r="G122" s="288"/>
      <c r="H122" s="211" t="str">
        <f>IFERROR(VLOOKUP(J122, Vlookups!$A$5:$B$10,2,FALSE),"")</f>
        <v/>
      </c>
      <c r="I122" s="211" t="str">
        <f t="shared" si="5"/>
        <v>There are no planned, implemented or considered activities in this building block</v>
      </c>
      <c r="J122" s="214"/>
      <c r="K122" s="214"/>
      <c r="L122" s="214"/>
      <c r="M122" s="288" t="str">
        <f t="shared" si="4"/>
        <v/>
      </c>
      <c r="N122" s="215"/>
      <c r="O122" s="215"/>
      <c r="P122" s="224"/>
    </row>
    <row r="123" spans="1:16" x14ac:dyDescent="0.35">
      <c r="A123" s="401"/>
      <c r="B123" s="403" t="s">
        <v>177</v>
      </c>
      <c r="C123" s="424" t="s">
        <v>180</v>
      </c>
      <c r="D123" s="429" t="s">
        <v>284</v>
      </c>
      <c r="E123" s="395" t="s">
        <v>212</v>
      </c>
      <c r="F123" s="220"/>
      <c r="G123" s="277"/>
      <c r="H123" s="211" t="str">
        <f>IFERROR(VLOOKUP(J123, Vlookups!$A$5:$B$10,2,FALSE),"")</f>
        <v/>
      </c>
      <c r="I123" s="211" t="str">
        <f t="shared" si="5"/>
        <v>There are no planned, implemented or considered activities in this building block</v>
      </c>
      <c r="J123" s="211"/>
      <c r="K123" s="227"/>
      <c r="L123" s="227"/>
      <c r="M123" s="277" t="str">
        <f t="shared" si="4"/>
        <v/>
      </c>
      <c r="N123" s="212"/>
      <c r="O123" s="212"/>
      <c r="P123" s="213"/>
    </row>
    <row r="124" spans="1:16" x14ac:dyDescent="0.35">
      <c r="A124" s="401"/>
      <c r="B124" s="404"/>
      <c r="C124" s="419"/>
      <c r="D124" s="416"/>
      <c r="E124" s="395"/>
      <c r="F124" s="217"/>
      <c r="G124" s="360"/>
      <c r="H124" s="211" t="str">
        <f>IFERROR(VLOOKUP(J124, Vlookups!$A$5:$B$10,2,FALSE),"")</f>
        <v/>
      </c>
      <c r="I124" s="211" t="str">
        <f t="shared" si="5"/>
        <v>There are no planned, implemented or considered activities in this building block</v>
      </c>
      <c r="J124" s="197"/>
      <c r="K124" s="197"/>
      <c r="L124" s="197"/>
      <c r="M124" s="277" t="str">
        <f t="shared" si="4"/>
        <v/>
      </c>
      <c r="N124" s="199"/>
      <c r="O124" s="199"/>
      <c r="P124" s="223"/>
    </row>
    <row r="125" spans="1:16" x14ac:dyDescent="0.35">
      <c r="A125" s="401"/>
      <c r="B125" s="404"/>
      <c r="C125" s="419"/>
      <c r="D125" s="416"/>
      <c r="E125" s="395"/>
      <c r="F125" s="217"/>
      <c r="G125" s="360"/>
      <c r="H125" s="211" t="str">
        <f>IFERROR(VLOOKUP(J125, Vlookups!$A$5:$B$10,2,FALSE),"")</f>
        <v/>
      </c>
      <c r="I125" s="211" t="str">
        <f t="shared" si="5"/>
        <v>There are no planned, implemented or considered activities in this building block</v>
      </c>
      <c r="J125" s="197"/>
      <c r="K125" s="197"/>
      <c r="L125" s="197"/>
      <c r="M125" s="277" t="str">
        <f t="shared" si="4"/>
        <v/>
      </c>
      <c r="N125" s="199"/>
      <c r="O125" s="199"/>
      <c r="P125" s="223"/>
    </row>
    <row r="126" spans="1:16" x14ac:dyDescent="0.35">
      <c r="A126" s="401"/>
      <c r="B126" s="404"/>
      <c r="C126" s="419"/>
      <c r="D126" s="416"/>
      <c r="E126" s="395"/>
      <c r="F126" s="217"/>
      <c r="G126" s="360"/>
      <c r="H126" s="211" t="str">
        <f>IFERROR(VLOOKUP(J126, Vlookups!$A$5:$B$10,2,FALSE),"")</f>
        <v/>
      </c>
      <c r="I126" s="211" t="str">
        <f t="shared" si="5"/>
        <v>There are no planned, implemented or considered activities in this building block</v>
      </c>
      <c r="J126" s="197"/>
      <c r="K126" s="197"/>
      <c r="L126" s="197"/>
      <c r="M126" s="277" t="str">
        <f t="shared" si="4"/>
        <v/>
      </c>
      <c r="N126" s="199"/>
      <c r="O126" s="199"/>
      <c r="P126" s="223"/>
    </row>
    <row r="127" spans="1:16" x14ac:dyDescent="0.35">
      <c r="A127" s="401"/>
      <c r="B127" s="404"/>
      <c r="C127" s="419"/>
      <c r="D127" s="416"/>
      <c r="E127" s="395"/>
      <c r="F127" s="217"/>
      <c r="G127" s="360"/>
      <c r="H127" s="211" t="str">
        <f>IFERROR(VLOOKUP(J127, Vlookups!$A$5:$B$10,2,FALSE),"")</f>
        <v/>
      </c>
      <c r="I127" s="211" t="str">
        <f t="shared" si="5"/>
        <v>There are no planned, implemented or considered activities in this building block</v>
      </c>
      <c r="J127" s="197"/>
      <c r="K127" s="197"/>
      <c r="L127" s="197"/>
      <c r="M127" s="277" t="str">
        <f t="shared" si="4"/>
        <v/>
      </c>
      <c r="N127" s="199"/>
      <c r="O127" s="199"/>
      <c r="P127" s="223"/>
    </row>
    <row r="128" spans="1:16" x14ac:dyDescent="0.35">
      <c r="A128" s="401"/>
      <c r="B128" s="404"/>
      <c r="C128" s="419"/>
      <c r="D128" s="416"/>
      <c r="E128" s="395"/>
      <c r="F128" s="217"/>
      <c r="G128" s="360"/>
      <c r="H128" s="211" t="str">
        <f>IFERROR(VLOOKUP(J128, Vlookups!$A$5:$B$10,2,FALSE),"")</f>
        <v/>
      </c>
      <c r="I128" s="211" t="str">
        <f t="shared" si="5"/>
        <v>There are no planned, implemented or considered activities in this building block</v>
      </c>
      <c r="J128" s="197"/>
      <c r="K128" s="197"/>
      <c r="L128" s="197"/>
      <c r="M128" s="277" t="str">
        <f t="shared" si="4"/>
        <v/>
      </c>
      <c r="N128" s="199"/>
      <c r="O128" s="199"/>
      <c r="P128" s="223"/>
    </row>
    <row r="129" spans="1:16" x14ac:dyDescent="0.35">
      <c r="A129" s="401"/>
      <c r="B129" s="404"/>
      <c r="C129" s="419"/>
      <c r="D129" s="416"/>
      <c r="E129" s="395"/>
      <c r="F129" s="217"/>
      <c r="G129" s="360"/>
      <c r="H129" s="211" t="str">
        <f>IFERROR(VLOOKUP(J129, Vlookups!$A$5:$B$10,2,FALSE),"")</f>
        <v/>
      </c>
      <c r="I129" s="211" t="str">
        <f t="shared" si="5"/>
        <v>There are no planned, implemented or considered activities in this building block</v>
      </c>
      <c r="J129" s="197"/>
      <c r="K129" s="197"/>
      <c r="L129" s="197"/>
      <c r="M129" s="277" t="str">
        <f t="shared" si="4"/>
        <v/>
      </c>
      <c r="N129" s="199"/>
      <c r="O129" s="199"/>
      <c r="P129" s="223"/>
    </row>
    <row r="130" spans="1:16" x14ac:dyDescent="0.35">
      <c r="A130" s="401"/>
      <c r="B130" s="404"/>
      <c r="C130" s="419"/>
      <c r="D130" s="416"/>
      <c r="E130" s="395"/>
      <c r="F130" s="218"/>
      <c r="G130" s="360"/>
      <c r="H130" s="211" t="str">
        <f>IFERROR(VLOOKUP(J130, Vlookups!$A$5:$B$10,2,FALSE),"")</f>
        <v/>
      </c>
      <c r="I130" s="211" t="str">
        <f t="shared" si="5"/>
        <v>There are no planned, implemented or considered activities in this building block</v>
      </c>
      <c r="J130" s="197"/>
      <c r="K130" s="197"/>
      <c r="L130" s="197"/>
      <c r="M130" s="277" t="str">
        <f t="shared" si="4"/>
        <v/>
      </c>
      <c r="N130" s="199"/>
      <c r="O130" s="199"/>
      <c r="P130" s="223"/>
    </row>
    <row r="131" spans="1:16" x14ac:dyDescent="0.35">
      <c r="A131" s="401"/>
      <c r="B131" s="404"/>
      <c r="C131" s="419"/>
      <c r="D131" s="416"/>
      <c r="E131" s="395"/>
      <c r="F131" s="218"/>
      <c r="G131" s="360"/>
      <c r="H131" s="211" t="str">
        <f>IFERROR(VLOOKUP(J131, Vlookups!$A$5:$B$10,2,FALSE),"")</f>
        <v/>
      </c>
      <c r="I131" s="211" t="str">
        <f t="shared" ref="I131:I142" si="6">IF(H:H=1,"Not in place yet",IF(H:H=2,"In place - not specifically as a mental health initiative",IF(H:H=3,"Ad hoc non-recurrent activities targeting mental health",IF(H:H=4,"Planned, established activities targeting mental health",IF(H:H=5,"Planned, established activities targeting mental health, with metrics",IF(H:H=6,"Planned, established activities targeting mental health, with metrics and outcome evaluations",IF(H:H="","There are no planned, implemented or considered activities in this building block")))))))</f>
        <v>There are no planned, implemented or considered activities in this building block</v>
      </c>
      <c r="J131" s="197"/>
      <c r="K131" s="197"/>
      <c r="L131" s="197"/>
      <c r="M131" s="277" t="str">
        <f t="shared" si="4"/>
        <v/>
      </c>
      <c r="N131" s="199"/>
      <c r="O131" s="199"/>
      <c r="P131" s="223"/>
    </row>
    <row r="132" spans="1:16" x14ac:dyDescent="0.35">
      <c r="A132" s="401"/>
      <c r="B132" s="404"/>
      <c r="C132" s="419"/>
      <c r="D132" s="416"/>
      <c r="E132" s="395"/>
      <c r="F132" s="218"/>
      <c r="G132" s="360"/>
      <c r="H132" s="211" t="str">
        <f>IFERROR(VLOOKUP(J132, Vlookups!$A$5:$B$10,2,FALSE),"")</f>
        <v/>
      </c>
      <c r="I132" s="211" t="str">
        <f t="shared" si="6"/>
        <v>There are no planned, implemented or considered activities in this building block</v>
      </c>
      <c r="J132" s="197"/>
      <c r="K132" s="197"/>
      <c r="L132" s="197"/>
      <c r="M132" s="277" t="str">
        <f t="shared" ref="M132:M142" si="7">IF(SUM(K132:L132)=0,"", SUM(K132:L132))</f>
        <v/>
      </c>
      <c r="N132" s="199"/>
      <c r="O132" s="199"/>
      <c r="P132" s="223"/>
    </row>
    <row r="133" spans="1:16" x14ac:dyDescent="0.35">
      <c r="A133" s="401"/>
      <c r="B133" s="404"/>
      <c r="C133" s="419"/>
      <c r="D133" s="416"/>
      <c r="E133" s="395"/>
      <c r="F133" s="216"/>
      <c r="G133" s="360"/>
      <c r="H133" s="211" t="str">
        <f>IFERROR(VLOOKUP(J133, Vlookups!$A$5:$B$10,2,FALSE),"")</f>
        <v/>
      </c>
      <c r="I133" s="211" t="str">
        <f t="shared" si="6"/>
        <v>There are no planned, implemented or considered activities in this building block</v>
      </c>
      <c r="J133" s="197"/>
      <c r="K133" s="197"/>
      <c r="L133" s="197"/>
      <c r="M133" s="277" t="str">
        <f t="shared" si="7"/>
        <v/>
      </c>
      <c r="N133" s="199"/>
      <c r="O133" s="199"/>
      <c r="P133" s="223"/>
    </row>
    <row r="134" spans="1:16" x14ac:dyDescent="0.35">
      <c r="A134" s="401"/>
      <c r="B134" s="404"/>
      <c r="C134" s="419"/>
      <c r="D134" s="416"/>
      <c r="E134" s="395"/>
      <c r="F134" s="217"/>
      <c r="G134" s="360"/>
      <c r="H134" s="211" t="str">
        <f>IFERROR(VLOOKUP(J134, Vlookups!$A$5:$B$10,2,FALSE),"")</f>
        <v/>
      </c>
      <c r="I134" s="211" t="str">
        <f t="shared" si="6"/>
        <v>There are no planned, implemented or considered activities in this building block</v>
      </c>
      <c r="J134" s="197"/>
      <c r="K134" s="197"/>
      <c r="L134" s="197"/>
      <c r="M134" s="277" t="str">
        <f t="shared" si="7"/>
        <v/>
      </c>
      <c r="N134" s="199"/>
      <c r="O134" s="199"/>
      <c r="P134" s="223"/>
    </row>
    <row r="135" spans="1:16" x14ac:dyDescent="0.35">
      <c r="A135" s="401"/>
      <c r="B135" s="404"/>
      <c r="C135" s="419"/>
      <c r="D135" s="416"/>
      <c r="E135" s="395"/>
      <c r="F135" s="218"/>
      <c r="G135" s="360"/>
      <c r="H135" s="211" t="str">
        <f>IFERROR(VLOOKUP(J135, Vlookups!$A$5:$B$10,2,FALSE),"")</f>
        <v/>
      </c>
      <c r="I135" s="211" t="str">
        <f t="shared" si="6"/>
        <v>There are no planned, implemented or considered activities in this building block</v>
      </c>
      <c r="J135" s="197"/>
      <c r="K135" s="197"/>
      <c r="L135" s="197"/>
      <c r="M135" s="277" t="str">
        <f t="shared" si="7"/>
        <v/>
      </c>
      <c r="N135" s="199"/>
      <c r="O135" s="199"/>
      <c r="P135" s="223"/>
    </row>
    <row r="136" spans="1:16" x14ac:dyDescent="0.35">
      <c r="A136" s="401"/>
      <c r="B136" s="404"/>
      <c r="C136" s="419"/>
      <c r="D136" s="416"/>
      <c r="E136" s="395"/>
      <c r="F136" s="218"/>
      <c r="G136" s="360"/>
      <c r="H136" s="211" t="str">
        <f>IFERROR(VLOOKUP(J136, Vlookups!$A$5:$B$10,2,FALSE),"")</f>
        <v/>
      </c>
      <c r="I136" s="211" t="str">
        <f t="shared" si="6"/>
        <v>There are no planned, implemented or considered activities in this building block</v>
      </c>
      <c r="J136" s="197"/>
      <c r="K136" s="226"/>
      <c r="L136" s="226"/>
      <c r="M136" s="277" t="str">
        <f t="shared" si="7"/>
        <v/>
      </c>
      <c r="N136" s="198"/>
      <c r="O136" s="198"/>
      <c r="P136" s="205"/>
    </row>
    <row r="137" spans="1:16" x14ac:dyDescent="0.35">
      <c r="A137" s="401"/>
      <c r="B137" s="404"/>
      <c r="C137" s="419"/>
      <c r="D137" s="416"/>
      <c r="E137" s="395"/>
      <c r="F137" s="216"/>
      <c r="G137" s="360"/>
      <c r="H137" s="211" t="str">
        <f>IFERROR(VLOOKUP(J137, Vlookups!$A$5:$B$10,2,FALSE),"")</f>
        <v/>
      </c>
      <c r="I137" s="211" t="str">
        <f t="shared" si="6"/>
        <v>There are no planned, implemented or considered activities in this building block</v>
      </c>
      <c r="J137" s="197"/>
      <c r="K137" s="197"/>
      <c r="L137" s="197"/>
      <c r="M137" s="277" t="str">
        <f t="shared" si="7"/>
        <v/>
      </c>
      <c r="N137" s="199"/>
      <c r="O137" s="199"/>
      <c r="P137" s="223"/>
    </row>
    <row r="138" spans="1:16" x14ac:dyDescent="0.35">
      <c r="A138" s="401"/>
      <c r="B138" s="404"/>
      <c r="C138" s="419"/>
      <c r="D138" s="416"/>
      <c r="E138" s="395"/>
      <c r="F138" s="218"/>
      <c r="G138" s="360"/>
      <c r="H138" s="211" t="str">
        <f>IFERROR(VLOOKUP(J138, Vlookups!$A$5:$B$10,2,FALSE),"")</f>
        <v/>
      </c>
      <c r="I138" s="211" t="str">
        <f t="shared" si="6"/>
        <v>There are no planned, implemented or considered activities in this building block</v>
      </c>
      <c r="J138" s="197"/>
      <c r="K138" s="197"/>
      <c r="L138" s="197"/>
      <c r="M138" s="277" t="str">
        <f t="shared" si="7"/>
        <v/>
      </c>
      <c r="N138" s="199"/>
      <c r="O138" s="199"/>
      <c r="P138" s="223"/>
    </row>
    <row r="139" spans="1:16" x14ac:dyDescent="0.35">
      <c r="A139" s="401"/>
      <c r="B139" s="404"/>
      <c r="C139" s="419"/>
      <c r="D139" s="416"/>
      <c r="E139" s="395"/>
      <c r="F139" s="218"/>
      <c r="G139" s="360"/>
      <c r="H139" s="211" t="str">
        <f>IFERROR(VLOOKUP(J139, Vlookups!$A$5:$B$10,2,FALSE),"")</f>
        <v/>
      </c>
      <c r="I139" s="211" t="str">
        <f t="shared" si="6"/>
        <v>There are no planned, implemented or considered activities in this building block</v>
      </c>
      <c r="J139" s="197"/>
      <c r="K139" s="197"/>
      <c r="L139" s="197"/>
      <c r="M139" s="277" t="str">
        <f t="shared" si="7"/>
        <v/>
      </c>
      <c r="N139" s="199"/>
      <c r="O139" s="199"/>
      <c r="P139" s="223"/>
    </row>
    <row r="140" spans="1:16" x14ac:dyDescent="0.35">
      <c r="A140" s="401"/>
      <c r="B140" s="404"/>
      <c r="C140" s="419"/>
      <c r="D140" s="416"/>
      <c r="E140" s="395"/>
      <c r="F140" s="218"/>
      <c r="G140" s="360"/>
      <c r="H140" s="211" t="str">
        <f>IFERROR(VLOOKUP(J140, Vlookups!$A$5:$B$10,2,FALSE),"")</f>
        <v/>
      </c>
      <c r="I140" s="211" t="str">
        <f t="shared" si="6"/>
        <v>There are no planned, implemented or considered activities in this building block</v>
      </c>
      <c r="J140" s="197"/>
      <c r="K140" s="226"/>
      <c r="L140" s="226"/>
      <c r="M140" s="277" t="str">
        <f t="shared" si="7"/>
        <v/>
      </c>
      <c r="N140" s="198"/>
      <c r="O140" s="198"/>
      <c r="P140" s="205"/>
    </row>
    <row r="141" spans="1:16" x14ac:dyDescent="0.35">
      <c r="A141" s="401"/>
      <c r="B141" s="404"/>
      <c r="C141" s="419"/>
      <c r="D141" s="416"/>
      <c r="E141" s="395"/>
      <c r="F141" s="218"/>
      <c r="G141" s="360"/>
      <c r="H141" s="211" t="str">
        <f>IFERROR(VLOOKUP(J141, Vlookups!$A$5:$B$10,2,FALSE),"")</f>
        <v/>
      </c>
      <c r="I141" s="211" t="str">
        <f t="shared" si="6"/>
        <v>There are no planned, implemented or considered activities in this building block</v>
      </c>
      <c r="J141" s="197"/>
      <c r="K141" s="197"/>
      <c r="L141" s="197"/>
      <c r="M141" s="277" t="str">
        <f t="shared" si="7"/>
        <v/>
      </c>
      <c r="N141" s="199"/>
      <c r="O141" s="199"/>
      <c r="P141" s="223"/>
    </row>
    <row r="142" spans="1:16" ht="15.4" thickBot="1" x14ac:dyDescent="0.4">
      <c r="A142" s="402"/>
      <c r="B142" s="405"/>
      <c r="C142" s="428"/>
      <c r="D142" s="430"/>
      <c r="E142" s="427"/>
      <c r="F142" s="222"/>
      <c r="G142" s="363"/>
      <c r="H142" s="211" t="str">
        <f>IFERROR(VLOOKUP(J142, Vlookups!$A$5:$B$10,2,FALSE),"")</f>
        <v/>
      </c>
      <c r="I142" s="211" t="str">
        <f t="shared" si="6"/>
        <v>There are no planned, implemented or considered activities in this building block</v>
      </c>
      <c r="J142" s="209"/>
      <c r="K142" s="209"/>
      <c r="L142" s="209"/>
      <c r="M142" s="283" t="str">
        <f t="shared" si="7"/>
        <v/>
      </c>
      <c r="N142" s="210"/>
      <c r="O142" s="210"/>
      <c r="P142" s="225"/>
    </row>
  </sheetData>
  <sheetProtection insertRows="0" deleteRows="0" sort="0"/>
  <autoFilter ref="A2:M142" xr:uid="{00000000-0009-0000-0000-000001000000}"/>
  <mergeCells count="33">
    <mergeCell ref="K1:M1"/>
    <mergeCell ref="C43:C62"/>
    <mergeCell ref="E43:E62"/>
    <mergeCell ref="D43:D62"/>
    <mergeCell ref="E123:E142"/>
    <mergeCell ref="C123:C142"/>
    <mergeCell ref="D123:D142"/>
    <mergeCell ref="F1:G1"/>
    <mergeCell ref="D83:D102"/>
    <mergeCell ref="E83:E102"/>
    <mergeCell ref="C103:C122"/>
    <mergeCell ref="D103:D122"/>
    <mergeCell ref="E103:E122"/>
    <mergeCell ref="C83:C102"/>
    <mergeCell ref="C63:C82"/>
    <mergeCell ref="D63:D82"/>
    <mergeCell ref="A3:A42"/>
    <mergeCell ref="B23:B42"/>
    <mergeCell ref="D23:D42"/>
    <mergeCell ref="E23:E42"/>
    <mergeCell ref="C23:C42"/>
    <mergeCell ref="B3:B22"/>
    <mergeCell ref="E3:E22"/>
    <mergeCell ref="D3:D22"/>
    <mergeCell ref="C3:C22"/>
    <mergeCell ref="E63:E82"/>
    <mergeCell ref="B63:B82"/>
    <mergeCell ref="A103:A142"/>
    <mergeCell ref="B123:B142"/>
    <mergeCell ref="A43:A102"/>
    <mergeCell ref="B43:B62"/>
    <mergeCell ref="B83:B102"/>
    <mergeCell ref="B103:B122"/>
  </mergeCells>
  <conditionalFormatting sqref="M3:M142">
    <cfRule type="containsText" dxfId="424" priority="1" operator="containsText" text="6">
      <formula>NOT(ISERROR(SEARCH("6",M3)))</formula>
    </cfRule>
  </conditionalFormatting>
  <conditionalFormatting sqref="N50:O59">
    <cfRule type="top10" dxfId="423" priority="44" percent="1" rank="10"/>
  </conditionalFormatting>
  <conditionalFormatting sqref="N61:O82">
    <cfRule type="top10" dxfId="416" priority="9666" percent="1" rank="10"/>
  </conditionalFormatting>
  <conditionalFormatting sqref="N84:O93">
    <cfRule type="top10" dxfId="415" priority="36" percent="1" rank="10"/>
  </conditionalFormatting>
  <conditionalFormatting sqref="N95:O97">
    <cfRule type="top10" dxfId="414" priority="35" percent="1" rank="10"/>
  </conditionalFormatting>
  <conditionalFormatting sqref="N101:O102">
    <cfRule type="top10" dxfId="413" priority="34" percent="1" rank="10"/>
  </conditionalFormatting>
  <conditionalFormatting sqref="P2">
    <cfRule type="top10" dxfId="412" priority="33" percent="1" rank="10"/>
    <cfRule type="top10" dxfId="411" priority="1852" percent="1" rank="10"/>
  </conditionalFormatting>
  <pageMargins left="0.25" right="0.25" top="0.75" bottom="0.75" header="0.3" footer="0.3"/>
  <pageSetup paperSize="8" scale="35" orientation="landscape" r:id="rId1"/>
  <extLst>
    <ext xmlns:x14="http://schemas.microsoft.com/office/spreadsheetml/2009/9/main" uri="{78C0D931-6437-407d-A8EE-F0AAD7539E65}">
      <x14:conditionalFormattings>
        <x14:conditionalFormatting xmlns:xm="http://schemas.microsoft.com/office/excel/2006/main">
          <x14:cfRule type="containsText" priority="2" operator="containsText" id="{D3795881-39B2-4438-969A-11D3DFFC3DD2}">
            <xm:f>NOT(ISERROR(SEARCH(Vlookups!$A$10,J3)))</xm:f>
            <xm:f>Vlookups!$A$10</xm:f>
            <x14:dxf>
              <fill>
                <patternFill>
                  <bgColor rgb="FFD2E65D"/>
                </patternFill>
              </fill>
            </x14:dxf>
          </x14:cfRule>
          <x14:cfRule type="containsText" priority="3" operator="containsText" id="{C62BD7EA-EC76-4F2F-BD1A-571E3E30EFA3}">
            <xm:f>NOT(ISERROR(SEARCH(Vlookups!$A$9,J3)))</xm:f>
            <xm:f>Vlookups!$A$9</xm:f>
            <x14:dxf>
              <fill>
                <patternFill>
                  <bgColor rgb="FFD2E65D"/>
                </patternFill>
              </fill>
            </x14:dxf>
          </x14:cfRule>
          <x14:cfRule type="containsText" priority="4" operator="containsText" id="{F77456E1-AFA9-4E85-819A-2121DB2425DD}">
            <xm:f>NOT(ISERROR(SEARCH(Vlookups!$A$8,J3)))</xm:f>
            <xm:f>Vlookups!$A$8</xm:f>
            <x14:dxf>
              <fill>
                <patternFill>
                  <bgColor rgb="FFFDC64F"/>
                </patternFill>
              </fill>
            </x14:dxf>
          </x14:cfRule>
          <x14:cfRule type="containsText" priority="5" operator="containsText" id="{E033B149-6EC7-4284-8AAE-2A6FB36C325F}">
            <xm:f>NOT(ISERROR(SEARCH(Vlookups!$A$7,J3)))</xm:f>
            <xm:f>Vlookups!$A$7</xm:f>
            <x14:dxf>
              <fill>
                <patternFill>
                  <bgColor rgb="FFF94661"/>
                </patternFill>
              </fill>
            </x14:dxf>
          </x14:cfRule>
          <x14:cfRule type="containsText" priority="6" operator="containsText" id="{7E71C4B3-982C-460C-9C9B-1074B5DAA78E}">
            <xm:f>NOT(ISERROR(SEARCH(Vlookups!$A$6,J3)))</xm:f>
            <xm:f>Vlookups!$A$6</xm:f>
            <x14:dxf>
              <fill>
                <patternFill>
                  <bgColor rgb="FFF94661"/>
                </patternFill>
              </fill>
            </x14:dxf>
          </x14:cfRule>
          <x14:cfRule type="containsText" priority="7" operator="containsText" id="{DB6FA027-7529-4D14-94BD-DCB01ED4A3AC}">
            <xm:f>NOT(ISERROR(SEARCH(Vlookups!$A$5,J3)))</xm:f>
            <xm:f>Vlookups!$A$5</xm:f>
            <x14:dxf>
              <fill>
                <patternFill>
                  <bgColor rgb="FFF94661"/>
                </patternFill>
              </fill>
            </x14:dxf>
          </x14:cfRule>
          <xm:sqref>J3:J142</xm:sqref>
        </x14:conditionalFormatting>
        <x14:conditionalFormatting xmlns:xm="http://schemas.microsoft.com/office/excel/2006/main">
          <x14:cfRule type="containsText" priority="106" operator="containsText" id="{E9FEBDB3-88A3-4B27-94DD-4BFB7E95629C}">
            <xm:f>NOT(ISERROR(SEARCH(labels!$B$2,N61)))</xm:f>
            <xm:f>labels!$B$2</xm:f>
            <x14:dxf>
              <font>
                <color theme="5" tint="0.39994506668294322"/>
              </font>
              <fill>
                <patternFill>
                  <bgColor theme="5" tint="0.79998168889431442"/>
                </patternFill>
              </fill>
            </x14:dxf>
          </x14:cfRule>
          <x14:cfRule type="containsText" priority="107" operator="containsText" id="{B73016A2-A4FA-4898-9C7B-C39F5946C722}">
            <xm:f>NOT(ISERROR(SEARCH(labels!$B$7,N61)))</xm:f>
            <xm:f>labels!$B$7</xm:f>
            <x14:dxf>
              <font>
                <color rgb="FF339966"/>
              </font>
              <fill>
                <patternFill>
                  <bgColor rgb="FF3FBF7F"/>
                </patternFill>
              </fill>
            </x14:dxf>
          </x14:cfRule>
          <x14:cfRule type="containsText" priority="108" operator="containsText" id="{8B5AFA6E-B667-4B2D-8478-F2F4EBABD319}">
            <xm:f>NOT(ISERROR(SEARCH(labels!$B$6,N61)))</xm:f>
            <xm:f>labels!$B$6</xm:f>
            <x14:dxf>
              <font>
                <color rgb="FF339966"/>
              </font>
              <fill>
                <patternFill>
                  <bgColor rgb="FF8BD9B2"/>
                </patternFill>
              </fill>
            </x14:dxf>
          </x14:cfRule>
          <x14:cfRule type="containsText" priority="109" operator="containsText" id="{11123748-3DCC-4E33-800C-C6BB958206D5}">
            <xm:f>NOT(ISERROR(SEARCH(labels!$B$5,N61)))</xm:f>
            <xm:f>labels!$B$5</xm:f>
            <x14:dxf>
              <font>
                <color rgb="FF339966"/>
              </font>
              <fill>
                <patternFill>
                  <bgColor rgb="FFC9EDDB"/>
                </patternFill>
              </fill>
            </x14:dxf>
          </x14:cfRule>
          <x14:cfRule type="containsText" priority="110" operator="containsText" id="{CB773798-42B1-4AFD-ABCD-51994C0825A4}">
            <xm:f>NOT(ISERROR(SEARCH(labels!$B$4,N61)))</xm:f>
            <xm:f>labels!$B$4</xm:f>
            <x14:dxf>
              <font>
                <color rgb="FF7030A0"/>
              </font>
              <fill>
                <patternFill>
                  <bgColor rgb="FFCCCCFF"/>
                </patternFill>
              </fill>
            </x14:dxf>
          </x14:cfRule>
          <x14:cfRule type="containsText" priority="111" operator="containsText" id="{F19EA2FA-FC39-43CF-B8EE-EBA66AE9988E}">
            <xm:f>NOT(ISERROR(SEARCH(labels!$B$3,N61)))</xm:f>
            <xm:f>labels!$B$3</xm:f>
            <x14:dxf>
              <font>
                <color rgb="FF00487E"/>
              </font>
              <fill>
                <patternFill>
                  <bgColor rgb="FF66CCFF"/>
                </patternFill>
              </fill>
            </x14:dxf>
          </x14:cfRule>
          <xm:sqref>N61:O82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0000000}">
          <x14:formula1>
            <xm:f>labels!$F$2:$F$5</xm:f>
          </x14:formula1>
          <xm:sqref>N4:O12 N14:O16 N18:O22 N34:O35 N50:O59 N84:O93 N95:O97 N101:O102 N104:O115 N117:O118 N120:O122 N124:O135 N137:O139 N141:O142 N24:O32 N44:O48 N61:O82 N37:O42</xm:sqref>
        </x14:dataValidation>
        <x14:dataValidation type="list" allowBlank="1" showInputMessage="1" showErrorMessage="1" xr:uid="{00000000-0002-0000-0100-000001000000}">
          <x14:formula1>
            <xm:f>labels!$B$16:$B$21</xm:f>
          </x14:formula1>
          <xm:sqref>H3:H142</xm:sqref>
        </x14:dataValidation>
        <x14:dataValidation type="list" allowBlank="1" showInputMessage="1" showErrorMessage="1" xr:uid="{00000000-0002-0000-0100-000002000000}">
          <x14:formula1>
            <xm:f>labels!$C$16:$C$21</xm:f>
          </x14:formula1>
          <xm:sqref>J1:J2 J143:J1048576</xm:sqref>
        </x14:dataValidation>
        <x14:dataValidation type="list" allowBlank="1" showInputMessage="1" showErrorMessage="1" xr:uid="{00000000-0002-0000-0100-000003000000}">
          <x14:formula1>
            <xm:f>labels!$B$26:$B$28</xm:f>
          </x14:formula1>
          <xm:sqref>G3:G142</xm:sqref>
        </x14:dataValidation>
        <x14:dataValidation type="list" allowBlank="1" showInputMessage="1" showErrorMessage="1" xr:uid="{00000000-0002-0000-0100-000004000000}">
          <x14:formula1>
            <xm:f>Vlookups!$A$5:$A$10</xm:f>
          </x14:formula1>
          <xm:sqref>J3:J142</xm:sqref>
        </x14:dataValidation>
        <x14:dataValidation type="list" allowBlank="1" showInputMessage="1" showErrorMessage="1" xr:uid="{00000000-0002-0000-0100-000005000000}">
          <x14:formula1>
            <xm:f>labels!$C$2:$C$5</xm:f>
          </x14:formula1>
          <xm:sqref>K3:K142</xm:sqref>
        </x14:dataValidation>
        <x14:dataValidation type="list" allowBlank="1" showInputMessage="1" showErrorMessage="1" xr:uid="{00000000-0002-0000-0100-000006000000}">
          <x14:formula1>
            <xm:f>labels!$D$2:$D$5</xm:f>
          </x14:formula1>
          <xm:sqref>L3:L142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854"/>
    <pageSetUpPr fitToPage="1"/>
  </sheetPr>
  <dimension ref="A1:P244"/>
  <sheetViews>
    <sheetView showGridLines="0" zoomScaleNormal="100" zoomScaleSheetLayoutView="72" workbookViewId="0">
      <pane xSplit="2" ySplit="2" topLeftCell="C153" activePane="bottomRight" state="frozen"/>
      <selection pane="topRight" activeCell="C1" sqref="C1"/>
      <selection pane="bottomLeft" activeCell="A3" sqref="A3"/>
      <selection pane="bottomRight" activeCell="D2" sqref="D2"/>
    </sheetView>
  </sheetViews>
  <sheetFormatPr defaultColWidth="8.75" defaultRowHeight="15" x14ac:dyDescent="0.35"/>
  <cols>
    <col min="1" max="1" width="23.625" style="128" customWidth="1"/>
    <col min="2" max="2" width="17.125" style="353" customWidth="1"/>
    <col min="3" max="3" width="24.875" style="354" customWidth="1"/>
    <col min="4" max="4" width="53.25" style="128" customWidth="1"/>
    <col min="5" max="5" width="49.875" style="128" customWidth="1"/>
    <col min="6" max="6" width="64.75" style="11" customWidth="1"/>
    <col min="7" max="7" width="23.375" style="9" customWidth="1"/>
    <col min="8" max="8" width="11.125" style="127" hidden="1" customWidth="1"/>
    <col min="9" max="9" width="82.125" style="9" hidden="1" customWidth="1"/>
    <col min="10" max="10" width="30.25" style="9" customWidth="1"/>
    <col min="11" max="12" width="25.625" style="11" customWidth="1"/>
    <col min="13" max="13" width="25.625" style="15" customWidth="1"/>
    <col min="14" max="14" width="17.5" style="128" customWidth="1"/>
    <col min="15" max="15" width="30.875" style="128" customWidth="1"/>
    <col min="16" max="16" width="40.625" style="11" customWidth="1"/>
    <col min="17" max="16384" width="8.75" style="10"/>
  </cols>
  <sheetData>
    <row r="1" spans="1:16" s="356" customFormat="1" ht="30" customHeight="1" x14ac:dyDescent="0.35">
      <c r="A1" s="323"/>
      <c r="B1" s="331"/>
      <c r="C1" s="337"/>
      <c r="D1" s="338"/>
      <c r="E1" s="339"/>
      <c r="F1" s="456" t="s">
        <v>84</v>
      </c>
      <c r="G1" s="457"/>
      <c r="H1" s="325"/>
      <c r="I1" s="325"/>
      <c r="J1" s="324" t="s">
        <v>85</v>
      </c>
      <c r="K1" s="440" t="s">
        <v>86</v>
      </c>
      <c r="L1" s="440"/>
      <c r="M1" s="440"/>
      <c r="N1" s="326"/>
      <c r="O1" s="326"/>
      <c r="P1" s="355"/>
    </row>
    <row r="2" spans="1:16" s="15" customFormat="1" ht="131.25" customHeight="1" x14ac:dyDescent="0.35">
      <c r="A2" s="132" t="s">
        <v>0</v>
      </c>
      <c r="B2" s="133" t="s">
        <v>250</v>
      </c>
      <c r="C2" s="133" t="s">
        <v>7</v>
      </c>
      <c r="D2" s="133" t="s">
        <v>1</v>
      </c>
      <c r="E2" s="284" t="s">
        <v>214</v>
      </c>
      <c r="F2" s="133" t="s">
        <v>21</v>
      </c>
      <c r="G2" s="133" t="s">
        <v>116</v>
      </c>
      <c r="H2" s="134" t="s">
        <v>143</v>
      </c>
      <c r="I2" s="134" t="s">
        <v>82</v>
      </c>
      <c r="J2" s="135" t="s">
        <v>54</v>
      </c>
      <c r="K2" s="133" t="s">
        <v>124</v>
      </c>
      <c r="L2" s="133" t="s">
        <v>145</v>
      </c>
      <c r="M2" s="133" t="s">
        <v>136</v>
      </c>
      <c r="N2" s="133" t="s">
        <v>144</v>
      </c>
      <c r="O2" s="133" t="s">
        <v>133</v>
      </c>
      <c r="P2" s="178" t="s">
        <v>83</v>
      </c>
    </row>
    <row r="3" spans="1:16" x14ac:dyDescent="0.35">
      <c r="A3" s="465" t="s">
        <v>146</v>
      </c>
      <c r="B3" s="470" t="s">
        <v>137</v>
      </c>
      <c r="C3" s="471" t="s">
        <v>155</v>
      </c>
      <c r="D3" s="463" t="s">
        <v>246</v>
      </c>
      <c r="E3" s="464" t="s">
        <v>224</v>
      </c>
      <c r="F3" s="169"/>
      <c r="G3" s="170"/>
      <c r="H3" s="171" t="str">
        <f>IFERROR(VLOOKUP(J3, Vlookups!$A$5:$B$10,2,FALSE),"")</f>
        <v/>
      </c>
      <c r="I3" s="172" t="str">
        <f>IF(H:H=1,"Not in place yet",IF(H:H=2,"In place - not specifically as a mental health initiative",IF(H:H=3,"Ad hoc non-recurrent activities targeting mental health",IF(H:H=4,"Planned, established activities targeting mental health",IF(H:H=5,"Planned, established activities targeting mental health, with metrics",IF(H:H=6,"Planned, established activities targeting mental health, with metrics and outcome evaluations",IF(H:H="","There are no planned, implemented or considered activities in this building block")))))))</f>
        <v>There are no planned, implemented or considered activities in this building block</v>
      </c>
      <c r="J3" s="173"/>
      <c r="K3" s="172"/>
      <c r="L3" s="172"/>
      <c r="M3" s="157" t="str">
        <f>IF(SUM(K3:L3)=0,"", SUM(K3:L3))</f>
        <v/>
      </c>
      <c r="N3" s="158"/>
      <c r="O3" s="158"/>
      <c r="P3" s="179"/>
    </row>
    <row r="4" spans="1:16" x14ac:dyDescent="0.35">
      <c r="A4" s="466"/>
      <c r="B4" s="444"/>
      <c r="C4" s="450"/>
      <c r="D4" s="451"/>
      <c r="E4" s="460"/>
      <c r="F4" s="164"/>
      <c r="G4" s="136"/>
      <c r="H4" s="171" t="str">
        <f>IFERROR(VLOOKUP(J4, Vlookups!$A$5:$B$10,2,FALSE),"")</f>
        <v/>
      </c>
      <c r="I4" s="172" t="str">
        <f t="shared" ref="I4:I67" si="0">IF(H:H=1,"Not in place yet",IF(H:H=2,"In place - not specifically as a mental health initiative",IF(H:H=3,"Ad hoc non-recurrent activities targeting mental health",IF(H:H=4,"Planned, established activities targeting mental health",IF(H:H=5,"Planned, established activities targeting mental health, with metrics",IF(H:H=6,"Planned, established activities targeting mental health, with metrics and outcome evaluations",IF(H:H="","There are no planned, implemented or considered activities in this building block")))))))</f>
        <v>There are no planned, implemented or considered activities in this building block</v>
      </c>
      <c r="J4" s="139"/>
      <c r="K4" s="136"/>
      <c r="L4" s="136"/>
      <c r="M4" s="157" t="str">
        <f>IF(SUM(K4:L4)=0,"", SUM(K4:L4))</f>
        <v/>
      </c>
      <c r="N4" s="140"/>
      <c r="O4" s="140"/>
      <c r="P4" s="180"/>
    </row>
    <row r="5" spans="1:16" x14ac:dyDescent="0.35">
      <c r="A5" s="466"/>
      <c r="B5" s="444"/>
      <c r="C5" s="450"/>
      <c r="D5" s="451"/>
      <c r="E5" s="460"/>
      <c r="F5" s="164"/>
      <c r="G5" s="136"/>
      <c r="H5" s="171" t="str">
        <f>IFERROR(VLOOKUP(J5, Vlookups!$A$5:$B$10,2,FALSE),"")</f>
        <v/>
      </c>
      <c r="I5" s="172" t="str">
        <f t="shared" si="0"/>
        <v>There are no planned, implemented or considered activities in this building block</v>
      </c>
      <c r="J5" s="139"/>
      <c r="K5" s="136"/>
      <c r="L5" s="136"/>
      <c r="M5" s="157" t="str">
        <f t="shared" ref="M5:M67" si="1">IF(SUM(K5:L5)=0,"", SUM(K5:L5))</f>
        <v/>
      </c>
      <c r="N5" s="140"/>
      <c r="O5" s="140"/>
      <c r="P5" s="181"/>
    </row>
    <row r="6" spans="1:16" x14ac:dyDescent="0.35">
      <c r="A6" s="466"/>
      <c r="B6" s="444"/>
      <c r="C6" s="450"/>
      <c r="D6" s="451"/>
      <c r="E6" s="460"/>
      <c r="F6" s="164"/>
      <c r="G6" s="136"/>
      <c r="H6" s="171" t="str">
        <f>IFERROR(VLOOKUP(J6, Vlookups!$A$5:$B$10,2,FALSE),"")</f>
        <v/>
      </c>
      <c r="I6" s="172" t="str">
        <f t="shared" si="0"/>
        <v>There are no planned, implemented or considered activities in this building block</v>
      </c>
      <c r="J6" s="139"/>
      <c r="K6" s="136"/>
      <c r="L6" s="136"/>
      <c r="M6" s="157" t="str">
        <f t="shared" si="1"/>
        <v/>
      </c>
      <c r="N6" s="140"/>
      <c r="O6" s="140"/>
      <c r="P6" s="181"/>
    </row>
    <row r="7" spans="1:16" x14ac:dyDescent="0.35">
      <c r="A7" s="466"/>
      <c r="B7" s="444"/>
      <c r="C7" s="450"/>
      <c r="D7" s="451"/>
      <c r="E7" s="460"/>
      <c r="F7" s="164"/>
      <c r="G7" s="136"/>
      <c r="H7" s="171" t="str">
        <f>IFERROR(VLOOKUP(J7, Vlookups!$A$5:$B$10,2,FALSE),"")</f>
        <v/>
      </c>
      <c r="I7" s="172" t="str">
        <f t="shared" si="0"/>
        <v>There are no planned, implemented or considered activities in this building block</v>
      </c>
      <c r="J7" s="139"/>
      <c r="K7" s="136"/>
      <c r="L7" s="136"/>
      <c r="M7" s="157" t="str">
        <f t="shared" si="1"/>
        <v/>
      </c>
      <c r="N7" s="140"/>
      <c r="O7" s="140"/>
      <c r="P7" s="181"/>
    </row>
    <row r="8" spans="1:16" x14ac:dyDescent="0.35">
      <c r="A8" s="466"/>
      <c r="B8" s="444"/>
      <c r="C8" s="450"/>
      <c r="D8" s="451"/>
      <c r="E8" s="460"/>
      <c r="F8" s="164"/>
      <c r="G8" s="136"/>
      <c r="H8" s="171" t="str">
        <f>IFERROR(VLOOKUP(J8, Vlookups!$A$5:$B$10,2,FALSE),"")</f>
        <v/>
      </c>
      <c r="I8" s="172" t="str">
        <f t="shared" si="0"/>
        <v>There are no planned, implemented or considered activities in this building block</v>
      </c>
      <c r="J8" s="139"/>
      <c r="K8" s="136"/>
      <c r="L8" s="136"/>
      <c r="M8" s="157" t="str">
        <f t="shared" si="1"/>
        <v/>
      </c>
      <c r="N8" s="140"/>
      <c r="O8" s="140"/>
      <c r="P8" s="181"/>
    </row>
    <row r="9" spans="1:16" x14ac:dyDescent="0.35">
      <c r="A9" s="466"/>
      <c r="B9" s="444"/>
      <c r="C9" s="450"/>
      <c r="D9" s="451"/>
      <c r="E9" s="460"/>
      <c r="F9" s="164"/>
      <c r="G9" s="136"/>
      <c r="H9" s="171" t="str">
        <f>IFERROR(VLOOKUP(J9, Vlookups!$A$5:$B$10,2,FALSE),"")</f>
        <v/>
      </c>
      <c r="I9" s="172" t="str">
        <f t="shared" si="0"/>
        <v>There are no planned, implemented or considered activities in this building block</v>
      </c>
      <c r="J9" s="139"/>
      <c r="K9" s="136"/>
      <c r="L9" s="136"/>
      <c r="M9" s="157" t="str">
        <f t="shared" si="1"/>
        <v/>
      </c>
      <c r="N9" s="140"/>
      <c r="O9" s="140"/>
      <c r="P9" s="181"/>
    </row>
    <row r="10" spans="1:16" x14ac:dyDescent="0.35">
      <c r="A10" s="466"/>
      <c r="B10" s="444"/>
      <c r="C10" s="450"/>
      <c r="D10" s="451"/>
      <c r="E10" s="460"/>
      <c r="F10" s="164"/>
      <c r="G10" s="136"/>
      <c r="H10" s="171" t="str">
        <f>IFERROR(VLOOKUP(J10, Vlookups!$A$5:$B$10,2,FALSE),"")</f>
        <v/>
      </c>
      <c r="I10" s="172" t="str">
        <f t="shared" si="0"/>
        <v>There are no planned, implemented or considered activities in this building block</v>
      </c>
      <c r="J10" s="139"/>
      <c r="K10" s="136"/>
      <c r="L10" s="136"/>
      <c r="M10" s="157" t="str">
        <f t="shared" si="1"/>
        <v/>
      </c>
      <c r="N10" s="140"/>
      <c r="O10" s="140"/>
      <c r="P10" s="181"/>
    </row>
    <row r="11" spans="1:16" x14ac:dyDescent="0.35">
      <c r="A11" s="466"/>
      <c r="B11" s="444"/>
      <c r="C11" s="450"/>
      <c r="D11" s="451"/>
      <c r="E11" s="460"/>
      <c r="F11" s="164"/>
      <c r="G11" s="136"/>
      <c r="H11" s="171" t="str">
        <f>IFERROR(VLOOKUP(J11, Vlookups!$A$5:$B$10,2,FALSE),"")</f>
        <v/>
      </c>
      <c r="I11" s="172" t="str">
        <f t="shared" si="0"/>
        <v>There are no planned, implemented or considered activities in this building block</v>
      </c>
      <c r="J11" s="139"/>
      <c r="K11" s="136"/>
      <c r="L11" s="136"/>
      <c r="M11" s="157" t="str">
        <f t="shared" si="1"/>
        <v/>
      </c>
      <c r="N11" s="140"/>
      <c r="O11" s="140"/>
      <c r="P11" s="181"/>
    </row>
    <row r="12" spans="1:16" x14ac:dyDescent="0.35">
      <c r="A12" s="466"/>
      <c r="B12" s="444"/>
      <c r="C12" s="450"/>
      <c r="D12" s="451"/>
      <c r="E12" s="460"/>
      <c r="F12" s="164"/>
      <c r="G12" s="136"/>
      <c r="H12" s="171" t="str">
        <f>IFERROR(VLOOKUP(J12, Vlookups!$A$5:$B$10,2,FALSE),"")</f>
        <v/>
      </c>
      <c r="I12" s="172" t="str">
        <f t="shared" si="0"/>
        <v>There are no planned, implemented or considered activities in this building block</v>
      </c>
      <c r="J12" s="139"/>
      <c r="K12" s="136"/>
      <c r="L12" s="136"/>
      <c r="M12" s="157" t="str">
        <f t="shared" si="1"/>
        <v/>
      </c>
      <c r="N12" s="140"/>
      <c r="O12" s="140"/>
      <c r="P12" s="181"/>
    </row>
    <row r="13" spans="1:16" x14ac:dyDescent="0.35">
      <c r="A13" s="466"/>
      <c r="B13" s="444"/>
      <c r="C13" s="450"/>
      <c r="D13" s="451"/>
      <c r="E13" s="460"/>
      <c r="F13" s="164"/>
      <c r="G13" s="136"/>
      <c r="H13" s="171" t="str">
        <f>IFERROR(VLOOKUP(J13, Vlookups!$A$5:$B$10,2,FALSE),"")</f>
        <v/>
      </c>
      <c r="I13" s="172" t="str">
        <f t="shared" si="0"/>
        <v>There are no planned, implemented or considered activities in this building block</v>
      </c>
      <c r="J13" s="139"/>
      <c r="K13" s="136"/>
      <c r="L13" s="136"/>
      <c r="M13" s="157" t="str">
        <f t="shared" si="1"/>
        <v/>
      </c>
      <c r="N13" s="140"/>
      <c r="O13" s="140"/>
      <c r="P13" s="181"/>
    </row>
    <row r="14" spans="1:16" x14ac:dyDescent="0.35">
      <c r="A14" s="466"/>
      <c r="B14" s="444"/>
      <c r="C14" s="450"/>
      <c r="D14" s="451"/>
      <c r="E14" s="460"/>
      <c r="F14" s="165"/>
      <c r="G14" s="136"/>
      <c r="H14" s="171" t="str">
        <f>IFERROR(VLOOKUP(J14, Vlookups!$A$5:$B$10,2,FALSE),"")</f>
        <v/>
      </c>
      <c r="I14" s="172" t="str">
        <f t="shared" si="0"/>
        <v>There are no planned, implemented or considered activities in this building block</v>
      </c>
      <c r="J14" s="139"/>
      <c r="K14" s="136"/>
      <c r="L14" s="136"/>
      <c r="M14" s="157" t="str">
        <f t="shared" si="1"/>
        <v/>
      </c>
      <c r="N14" s="140"/>
      <c r="O14" s="140"/>
      <c r="P14" s="181"/>
    </row>
    <row r="15" spans="1:16" x14ac:dyDescent="0.35">
      <c r="A15" s="466"/>
      <c r="B15" s="444"/>
      <c r="C15" s="450"/>
      <c r="D15" s="451"/>
      <c r="E15" s="460"/>
      <c r="F15" s="165"/>
      <c r="G15" s="136"/>
      <c r="H15" s="171" t="str">
        <f>IFERROR(VLOOKUP(J15, Vlookups!$A$5:$B$10,2,FALSE),"")</f>
        <v/>
      </c>
      <c r="I15" s="172" t="str">
        <f t="shared" si="0"/>
        <v>There are no planned, implemented or considered activities in this building block</v>
      </c>
      <c r="J15" s="139"/>
      <c r="K15" s="136"/>
      <c r="L15" s="136"/>
      <c r="M15" s="157" t="str">
        <f t="shared" si="1"/>
        <v/>
      </c>
      <c r="N15" s="140"/>
      <c r="O15" s="140"/>
      <c r="P15" s="181"/>
    </row>
    <row r="16" spans="1:16" x14ac:dyDescent="0.35">
      <c r="A16" s="466"/>
      <c r="B16" s="444"/>
      <c r="C16" s="450"/>
      <c r="D16" s="451"/>
      <c r="E16" s="460"/>
      <c r="F16" s="166"/>
      <c r="G16" s="136"/>
      <c r="H16" s="171" t="str">
        <f>IFERROR(VLOOKUP(J16, Vlookups!$A$5:$B$10,2,FALSE),"")</f>
        <v/>
      </c>
      <c r="I16" s="172" t="str">
        <f t="shared" si="0"/>
        <v>There are no planned, implemented or considered activities in this building block</v>
      </c>
      <c r="J16" s="139"/>
      <c r="K16" s="138"/>
      <c r="L16" s="138"/>
      <c r="M16" s="157" t="str">
        <f t="shared" si="1"/>
        <v/>
      </c>
      <c r="N16" s="138"/>
      <c r="O16" s="138"/>
      <c r="P16" s="182"/>
    </row>
    <row r="17" spans="1:16" x14ac:dyDescent="0.35">
      <c r="A17" s="466"/>
      <c r="B17" s="444"/>
      <c r="C17" s="450"/>
      <c r="D17" s="451"/>
      <c r="E17" s="460"/>
      <c r="F17" s="164"/>
      <c r="G17" s="136"/>
      <c r="H17" s="171" t="str">
        <f>IFERROR(VLOOKUP(J17, Vlookups!$A$5:$B$10,2,FALSE),"")</f>
        <v/>
      </c>
      <c r="I17" s="172" t="str">
        <f t="shared" si="0"/>
        <v>There are no planned, implemented or considered activities in this building block</v>
      </c>
      <c r="J17" s="139"/>
      <c r="K17" s="136"/>
      <c r="L17" s="136"/>
      <c r="M17" s="157" t="str">
        <f t="shared" si="1"/>
        <v/>
      </c>
      <c r="N17" s="140"/>
      <c r="O17" s="140"/>
      <c r="P17" s="181"/>
    </row>
    <row r="18" spans="1:16" x14ac:dyDescent="0.35">
      <c r="A18" s="466"/>
      <c r="B18" s="444"/>
      <c r="C18" s="450"/>
      <c r="D18" s="451"/>
      <c r="E18" s="460"/>
      <c r="F18" s="165"/>
      <c r="G18" s="136"/>
      <c r="H18" s="171" t="str">
        <f>IFERROR(VLOOKUP(J18, Vlookups!$A$5:$B$10,2,FALSE),"")</f>
        <v/>
      </c>
      <c r="I18" s="172" t="str">
        <f t="shared" si="0"/>
        <v>There are no planned, implemented or considered activities in this building block</v>
      </c>
      <c r="J18" s="139"/>
      <c r="K18" s="136"/>
      <c r="L18" s="136"/>
      <c r="M18" s="157" t="str">
        <f t="shared" si="1"/>
        <v/>
      </c>
      <c r="N18" s="140"/>
      <c r="O18" s="140"/>
      <c r="P18" s="181"/>
    </row>
    <row r="19" spans="1:16" x14ac:dyDescent="0.35">
      <c r="A19" s="466"/>
      <c r="B19" s="444"/>
      <c r="C19" s="450"/>
      <c r="D19" s="451"/>
      <c r="E19" s="460"/>
      <c r="F19" s="165"/>
      <c r="G19" s="136"/>
      <c r="H19" s="171" t="str">
        <f>IFERROR(VLOOKUP(J19, Vlookups!$A$5:$B$10,2,FALSE),"")</f>
        <v/>
      </c>
      <c r="I19" s="172" t="str">
        <f t="shared" si="0"/>
        <v>There are no planned, implemented or considered activities in this building block</v>
      </c>
      <c r="J19" s="139"/>
      <c r="K19" s="136"/>
      <c r="L19" s="136"/>
      <c r="M19" s="157" t="str">
        <f t="shared" si="1"/>
        <v/>
      </c>
      <c r="N19" s="140"/>
      <c r="O19" s="140"/>
      <c r="P19" s="181"/>
    </row>
    <row r="20" spans="1:16" x14ac:dyDescent="0.35">
      <c r="A20" s="466"/>
      <c r="B20" s="444"/>
      <c r="C20" s="450"/>
      <c r="D20" s="451"/>
      <c r="E20" s="460"/>
      <c r="F20" s="166"/>
      <c r="G20" s="136"/>
      <c r="H20" s="171" t="str">
        <f>IFERROR(VLOOKUP(J20, Vlookups!$A$5:$B$10,2,FALSE),"")</f>
        <v/>
      </c>
      <c r="I20" s="172" t="str">
        <f t="shared" si="0"/>
        <v>There are no planned, implemented or considered activities in this building block</v>
      </c>
      <c r="J20" s="139"/>
      <c r="K20" s="138"/>
      <c r="L20" s="138"/>
      <c r="M20" s="157" t="str">
        <f t="shared" si="1"/>
        <v/>
      </c>
      <c r="N20" s="141"/>
      <c r="O20" s="141"/>
      <c r="P20" s="183"/>
    </row>
    <row r="21" spans="1:16" x14ac:dyDescent="0.35">
      <c r="A21" s="466"/>
      <c r="B21" s="444"/>
      <c r="C21" s="450"/>
      <c r="D21" s="451"/>
      <c r="E21" s="460"/>
      <c r="F21" s="165"/>
      <c r="G21" s="136"/>
      <c r="H21" s="171" t="str">
        <f>IFERROR(VLOOKUP(J21, Vlookups!$A$5:$B$10,2,FALSE),"")</f>
        <v/>
      </c>
      <c r="I21" s="172" t="str">
        <f t="shared" si="0"/>
        <v>There are no planned, implemented or considered activities in this building block</v>
      </c>
      <c r="J21" s="139"/>
      <c r="K21" s="136"/>
      <c r="L21" s="136"/>
      <c r="M21" s="157" t="str">
        <f t="shared" si="1"/>
        <v/>
      </c>
      <c r="N21" s="140"/>
      <c r="O21" s="140"/>
      <c r="P21" s="181"/>
    </row>
    <row r="22" spans="1:16" x14ac:dyDescent="0.35">
      <c r="A22" s="466"/>
      <c r="B22" s="444"/>
      <c r="C22" s="450"/>
      <c r="D22" s="451"/>
      <c r="E22" s="460"/>
      <c r="F22" s="167"/>
      <c r="G22" s="142"/>
      <c r="H22" s="171" t="str">
        <f>IFERROR(VLOOKUP(J22, Vlookups!$A$5:$B$10,2,FALSE),"")</f>
        <v/>
      </c>
      <c r="I22" s="172" t="str">
        <f t="shared" si="0"/>
        <v>There are no planned, implemented or considered activities in this building block</v>
      </c>
      <c r="J22" s="143"/>
      <c r="K22" s="142"/>
      <c r="L22" s="142"/>
      <c r="M22" s="156" t="str">
        <f t="shared" si="1"/>
        <v/>
      </c>
      <c r="N22" s="144"/>
      <c r="O22" s="144"/>
      <c r="P22" s="184"/>
    </row>
    <row r="23" spans="1:16" x14ac:dyDescent="0.35">
      <c r="A23" s="466"/>
      <c r="B23" s="444" t="s">
        <v>138</v>
      </c>
      <c r="C23" s="446" t="s">
        <v>153</v>
      </c>
      <c r="D23" s="451" t="s">
        <v>213</v>
      </c>
      <c r="E23" s="463" t="s">
        <v>223</v>
      </c>
      <c r="F23" s="168"/>
      <c r="G23" s="145"/>
      <c r="H23" s="171" t="str">
        <f>IFERROR(VLOOKUP(J23, Vlookups!$A$5:$B$10,2,FALSE),"")</f>
        <v/>
      </c>
      <c r="I23" s="172" t="str">
        <f t="shared" si="0"/>
        <v>There are no planned, implemented or considered activities in this building block</v>
      </c>
      <c r="J23" s="147"/>
      <c r="K23" s="146"/>
      <c r="L23" s="172"/>
      <c r="M23" s="157" t="str">
        <f t="shared" si="1"/>
        <v/>
      </c>
      <c r="N23" s="158"/>
      <c r="O23" s="148"/>
      <c r="P23" s="185"/>
    </row>
    <row r="24" spans="1:16" x14ac:dyDescent="0.35">
      <c r="A24" s="466"/>
      <c r="B24" s="444"/>
      <c r="C24" s="450"/>
      <c r="D24" s="451"/>
      <c r="E24" s="451"/>
      <c r="F24" s="164"/>
      <c r="G24" s="136"/>
      <c r="H24" s="171" t="str">
        <f>IFERROR(VLOOKUP(J24, Vlookups!$A$5:$B$10,2,FALSE),"")</f>
        <v/>
      </c>
      <c r="I24" s="172" t="str">
        <f t="shared" si="0"/>
        <v>There are no planned, implemented or considered activities in this building block</v>
      </c>
      <c r="J24" s="139"/>
      <c r="K24" s="136"/>
      <c r="L24" s="136"/>
      <c r="M24" s="157" t="str">
        <f t="shared" si="1"/>
        <v/>
      </c>
      <c r="N24" s="140"/>
      <c r="O24" s="140"/>
      <c r="P24" s="181"/>
    </row>
    <row r="25" spans="1:16" x14ac:dyDescent="0.35">
      <c r="A25" s="466"/>
      <c r="B25" s="444"/>
      <c r="C25" s="450"/>
      <c r="D25" s="451"/>
      <c r="E25" s="451"/>
      <c r="F25" s="164"/>
      <c r="G25" s="136"/>
      <c r="H25" s="171" t="str">
        <f>IFERROR(VLOOKUP(J25, Vlookups!$A$5:$B$10,2,FALSE),"")</f>
        <v/>
      </c>
      <c r="I25" s="172" t="str">
        <f t="shared" si="0"/>
        <v>There are no planned, implemented or considered activities in this building block</v>
      </c>
      <c r="J25" s="139"/>
      <c r="K25" s="136"/>
      <c r="L25" s="136"/>
      <c r="M25" s="157" t="str">
        <f t="shared" si="1"/>
        <v/>
      </c>
      <c r="N25" s="140"/>
      <c r="O25" s="140"/>
      <c r="P25" s="181"/>
    </row>
    <row r="26" spans="1:16" x14ac:dyDescent="0.35">
      <c r="A26" s="466"/>
      <c r="B26" s="444"/>
      <c r="C26" s="450"/>
      <c r="D26" s="451"/>
      <c r="E26" s="451"/>
      <c r="F26" s="164"/>
      <c r="G26" s="136"/>
      <c r="H26" s="171" t="str">
        <f>IFERROR(VLOOKUP(J26, Vlookups!$A$5:$B$10,2,FALSE),"")</f>
        <v/>
      </c>
      <c r="I26" s="172" t="str">
        <f t="shared" si="0"/>
        <v>There are no planned, implemented or considered activities in this building block</v>
      </c>
      <c r="J26" s="139"/>
      <c r="K26" s="136"/>
      <c r="L26" s="136"/>
      <c r="M26" s="157" t="str">
        <f t="shared" si="1"/>
        <v/>
      </c>
      <c r="N26" s="140"/>
      <c r="O26" s="140"/>
      <c r="P26" s="181"/>
    </row>
    <row r="27" spans="1:16" x14ac:dyDescent="0.35">
      <c r="A27" s="466"/>
      <c r="B27" s="444"/>
      <c r="C27" s="450"/>
      <c r="D27" s="451"/>
      <c r="E27" s="451"/>
      <c r="F27" s="164"/>
      <c r="G27" s="136"/>
      <c r="H27" s="171" t="str">
        <f>IFERROR(VLOOKUP(J27, Vlookups!$A$5:$B$10,2,FALSE),"")</f>
        <v/>
      </c>
      <c r="I27" s="172" t="str">
        <f t="shared" si="0"/>
        <v>There are no planned, implemented or considered activities in this building block</v>
      </c>
      <c r="J27" s="139"/>
      <c r="K27" s="136"/>
      <c r="L27" s="136"/>
      <c r="M27" s="157" t="str">
        <f t="shared" si="1"/>
        <v/>
      </c>
      <c r="N27" s="140"/>
      <c r="O27" s="140"/>
      <c r="P27" s="181"/>
    </row>
    <row r="28" spans="1:16" x14ac:dyDescent="0.35">
      <c r="A28" s="466"/>
      <c r="B28" s="444"/>
      <c r="C28" s="450"/>
      <c r="D28" s="451"/>
      <c r="E28" s="451"/>
      <c r="F28" s="164"/>
      <c r="G28" s="136"/>
      <c r="H28" s="171" t="str">
        <f>IFERROR(VLOOKUP(J28, Vlookups!$A$5:$B$10,2,FALSE),"")</f>
        <v/>
      </c>
      <c r="I28" s="172" t="str">
        <f t="shared" si="0"/>
        <v>There are no planned, implemented or considered activities in this building block</v>
      </c>
      <c r="J28" s="139"/>
      <c r="K28" s="136"/>
      <c r="L28" s="136"/>
      <c r="M28" s="157" t="str">
        <f t="shared" si="1"/>
        <v/>
      </c>
      <c r="N28" s="140"/>
      <c r="O28" s="140"/>
      <c r="P28" s="181"/>
    </row>
    <row r="29" spans="1:16" x14ac:dyDescent="0.35">
      <c r="A29" s="466"/>
      <c r="B29" s="444"/>
      <c r="C29" s="450"/>
      <c r="D29" s="451"/>
      <c r="E29" s="451"/>
      <c r="F29" s="164"/>
      <c r="G29" s="136"/>
      <c r="H29" s="171" t="str">
        <f>IFERROR(VLOOKUP(J29, Vlookups!$A$5:$B$10,2,FALSE),"")</f>
        <v/>
      </c>
      <c r="I29" s="172" t="str">
        <f t="shared" si="0"/>
        <v>There are no planned, implemented or considered activities in this building block</v>
      </c>
      <c r="J29" s="139"/>
      <c r="K29" s="136"/>
      <c r="L29" s="136"/>
      <c r="M29" s="157" t="str">
        <f t="shared" si="1"/>
        <v/>
      </c>
      <c r="N29" s="140"/>
      <c r="O29" s="140"/>
      <c r="P29" s="181"/>
    </row>
    <row r="30" spans="1:16" x14ac:dyDescent="0.35">
      <c r="A30" s="466"/>
      <c r="B30" s="444"/>
      <c r="C30" s="450"/>
      <c r="D30" s="451"/>
      <c r="E30" s="451"/>
      <c r="F30" s="164"/>
      <c r="G30" s="136"/>
      <c r="H30" s="171" t="str">
        <f>IFERROR(VLOOKUP(J30, Vlookups!$A$5:$B$10,2,FALSE),"")</f>
        <v/>
      </c>
      <c r="I30" s="172" t="str">
        <f t="shared" si="0"/>
        <v>There are no planned, implemented or considered activities in this building block</v>
      </c>
      <c r="J30" s="139"/>
      <c r="K30" s="136"/>
      <c r="L30" s="136"/>
      <c r="M30" s="157" t="str">
        <f t="shared" si="1"/>
        <v/>
      </c>
      <c r="N30" s="140"/>
      <c r="O30" s="140"/>
      <c r="P30" s="181"/>
    </row>
    <row r="31" spans="1:16" x14ac:dyDescent="0.35">
      <c r="A31" s="466"/>
      <c r="B31" s="444"/>
      <c r="C31" s="450"/>
      <c r="D31" s="451"/>
      <c r="E31" s="451"/>
      <c r="F31" s="164"/>
      <c r="G31" s="136"/>
      <c r="H31" s="171" t="str">
        <f>IFERROR(VLOOKUP(J31, Vlookups!$A$5:$B$10,2,FALSE),"")</f>
        <v/>
      </c>
      <c r="I31" s="172" t="str">
        <f t="shared" si="0"/>
        <v>There are no planned, implemented or considered activities in this building block</v>
      </c>
      <c r="J31" s="139"/>
      <c r="K31" s="136"/>
      <c r="L31" s="136"/>
      <c r="M31" s="157" t="str">
        <f t="shared" si="1"/>
        <v/>
      </c>
      <c r="N31" s="140"/>
      <c r="O31" s="140"/>
      <c r="P31" s="181"/>
    </row>
    <row r="32" spans="1:16" x14ac:dyDescent="0.35">
      <c r="A32" s="466"/>
      <c r="B32" s="444"/>
      <c r="C32" s="450"/>
      <c r="D32" s="451"/>
      <c r="E32" s="451"/>
      <c r="F32" s="164"/>
      <c r="G32" s="136"/>
      <c r="H32" s="171" t="str">
        <f>IFERROR(VLOOKUP(J32, Vlookups!$A$5:$B$10,2,FALSE),"")</f>
        <v/>
      </c>
      <c r="I32" s="172" t="str">
        <f t="shared" si="0"/>
        <v>There are no planned, implemented or considered activities in this building block</v>
      </c>
      <c r="J32" s="139"/>
      <c r="K32" s="136"/>
      <c r="L32" s="136"/>
      <c r="M32" s="157" t="str">
        <f t="shared" si="1"/>
        <v/>
      </c>
      <c r="N32" s="140"/>
      <c r="O32" s="140"/>
      <c r="P32" s="181"/>
    </row>
    <row r="33" spans="1:16" x14ac:dyDescent="0.35">
      <c r="A33" s="466"/>
      <c r="B33" s="444"/>
      <c r="C33" s="450"/>
      <c r="D33" s="451"/>
      <c r="E33" s="451"/>
      <c r="F33" s="164"/>
      <c r="G33" s="136"/>
      <c r="H33" s="171" t="str">
        <f>IFERROR(VLOOKUP(J33, Vlookups!$A$5:$B$10,2,FALSE),"")</f>
        <v/>
      </c>
      <c r="I33" s="172" t="str">
        <f t="shared" si="0"/>
        <v>There are no planned, implemented or considered activities in this building block</v>
      </c>
      <c r="J33" s="139"/>
      <c r="K33" s="136"/>
      <c r="L33" s="136"/>
      <c r="M33" s="157" t="str">
        <f t="shared" si="1"/>
        <v/>
      </c>
      <c r="N33" s="140"/>
      <c r="O33" s="140"/>
      <c r="P33" s="181"/>
    </row>
    <row r="34" spans="1:16" x14ac:dyDescent="0.35">
      <c r="A34" s="466"/>
      <c r="B34" s="444"/>
      <c r="C34" s="450"/>
      <c r="D34" s="451"/>
      <c r="E34" s="451"/>
      <c r="F34" s="165"/>
      <c r="G34" s="136"/>
      <c r="H34" s="171" t="str">
        <f>IFERROR(VLOOKUP(J34, Vlookups!$A$5:$B$10,2,FALSE),"")</f>
        <v/>
      </c>
      <c r="I34" s="172" t="str">
        <f t="shared" si="0"/>
        <v>There are no planned, implemented or considered activities in this building block</v>
      </c>
      <c r="J34" s="139"/>
      <c r="K34" s="136"/>
      <c r="L34" s="136"/>
      <c r="M34" s="157" t="str">
        <f t="shared" si="1"/>
        <v/>
      </c>
      <c r="N34" s="140"/>
      <c r="O34" s="140"/>
      <c r="P34" s="181"/>
    </row>
    <row r="35" spans="1:16" x14ac:dyDescent="0.35">
      <c r="A35" s="466"/>
      <c r="B35" s="444"/>
      <c r="C35" s="450"/>
      <c r="D35" s="451"/>
      <c r="E35" s="451"/>
      <c r="F35" s="165"/>
      <c r="G35" s="136"/>
      <c r="H35" s="171" t="str">
        <f>IFERROR(VLOOKUP(J35, Vlookups!$A$5:$B$10,2,FALSE),"")</f>
        <v/>
      </c>
      <c r="I35" s="172" t="str">
        <f t="shared" si="0"/>
        <v>There are no planned, implemented or considered activities in this building block</v>
      </c>
      <c r="J35" s="139"/>
      <c r="K35" s="138"/>
      <c r="L35" s="138"/>
      <c r="M35" s="157" t="str">
        <f t="shared" si="1"/>
        <v/>
      </c>
      <c r="N35" s="141"/>
      <c r="O35" s="141"/>
      <c r="P35" s="183"/>
    </row>
    <row r="36" spans="1:16" x14ac:dyDescent="0.35">
      <c r="A36" s="466"/>
      <c r="B36" s="444"/>
      <c r="C36" s="450"/>
      <c r="D36" s="451"/>
      <c r="E36" s="451"/>
      <c r="F36" s="166"/>
      <c r="G36" s="136"/>
      <c r="H36" s="171" t="str">
        <f>IFERROR(VLOOKUP(J36, Vlookups!$A$5:$B$10,2,FALSE),"")</f>
        <v/>
      </c>
      <c r="I36" s="172" t="str">
        <f t="shared" si="0"/>
        <v>There are no planned, implemented or considered activities in this building block</v>
      </c>
      <c r="J36" s="139"/>
      <c r="K36" s="136"/>
      <c r="L36" s="136"/>
      <c r="M36" s="157" t="str">
        <f t="shared" si="1"/>
        <v/>
      </c>
      <c r="N36" s="140"/>
      <c r="O36" s="140"/>
      <c r="P36" s="181"/>
    </row>
    <row r="37" spans="1:16" x14ac:dyDescent="0.35">
      <c r="A37" s="466"/>
      <c r="B37" s="444"/>
      <c r="C37" s="450"/>
      <c r="D37" s="451"/>
      <c r="E37" s="451"/>
      <c r="F37" s="164"/>
      <c r="G37" s="136"/>
      <c r="H37" s="171" t="str">
        <f>IFERROR(VLOOKUP(J37, Vlookups!$A$5:$B$10,2,FALSE),"")</f>
        <v/>
      </c>
      <c r="I37" s="172" t="str">
        <f t="shared" si="0"/>
        <v>There are no planned, implemented or considered activities in this building block</v>
      </c>
      <c r="J37" s="139"/>
      <c r="K37" s="136"/>
      <c r="L37" s="136"/>
      <c r="M37" s="157" t="str">
        <f t="shared" si="1"/>
        <v/>
      </c>
      <c r="N37" s="140"/>
      <c r="O37" s="140"/>
      <c r="P37" s="181"/>
    </row>
    <row r="38" spans="1:16" x14ac:dyDescent="0.35">
      <c r="A38" s="466"/>
      <c r="B38" s="444"/>
      <c r="C38" s="450"/>
      <c r="D38" s="451"/>
      <c r="E38" s="451"/>
      <c r="F38" s="165"/>
      <c r="G38" s="136"/>
      <c r="H38" s="171" t="str">
        <f>IFERROR(VLOOKUP(J38, Vlookups!$A$5:$B$10,2,FALSE),"")</f>
        <v/>
      </c>
      <c r="I38" s="172" t="str">
        <f t="shared" si="0"/>
        <v>There are no planned, implemented or considered activities in this building block</v>
      </c>
      <c r="J38" s="139"/>
      <c r="K38" s="278"/>
      <c r="L38" s="278"/>
      <c r="M38" s="157" t="str">
        <f t="shared" si="1"/>
        <v/>
      </c>
      <c r="N38" s="149"/>
      <c r="O38" s="149"/>
      <c r="P38" s="186"/>
    </row>
    <row r="39" spans="1:16" x14ac:dyDescent="0.35">
      <c r="A39" s="466"/>
      <c r="B39" s="444"/>
      <c r="C39" s="450"/>
      <c r="D39" s="451"/>
      <c r="E39" s="451"/>
      <c r="F39" s="165"/>
      <c r="G39" s="136"/>
      <c r="H39" s="171" t="str">
        <f>IFERROR(VLOOKUP(J39, Vlookups!$A$5:$B$10,2,FALSE),"")</f>
        <v/>
      </c>
      <c r="I39" s="172" t="str">
        <f t="shared" si="0"/>
        <v>There are no planned, implemented or considered activities in this building block</v>
      </c>
      <c r="J39" s="139"/>
      <c r="K39" s="278"/>
      <c r="L39" s="278"/>
      <c r="M39" s="157" t="str">
        <f t="shared" si="1"/>
        <v/>
      </c>
      <c r="N39" s="149"/>
      <c r="O39" s="149"/>
      <c r="P39" s="186"/>
    </row>
    <row r="40" spans="1:16" x14ac:dyDescent="0.35">
      <c r="A40" s="466"/>
      <c r="B40" s="444"/>
      <c r="C40" s="450"/>
      <c r="D40" s="451"/>
      <c r="E40" s="451"/>
      <c r="F40" s="166"/>
      <c r="G40" s="136"/>
      <c r="H40" s="171" t="str">
        <f>IFERROR(VLOOKUP(J40, Vlookups!$A$5:$B$10,2,FALSE),"")</f>
        <v/>
      </c>
      <c r="I40" s="172" t="str">
        <f t="shared" si="0"/>
        <v>There are no planned, implemented or considered activities in this building block</v>
      </c>
      <c r="J40" s="139"/>
      <c r="K40" s="278"/>
      <c r="L40" s="278"/>
      <c r="M40" s="157" t="str">
        <f t="shared" si="1"/>
        <v/>
      </c>
      <c r="N40" s="149"/>
      <c r="O40" s="149"/>
      <c r="P40" s="186"/>
    </row>
    <row r="41" spans="1:16" x14ac:dyDescent="0.35">
      <c r="A41" s="466"/>
      <c r="B41" s="444"/>
      <c r="C41" s="450"/>
      <c r="D41" s="451"/>
      <c r="E41" s="451"/>
      <c r="F41" s="165"/>
      <c r="G41" s="136"/>
      <c r="H41" s="171" t="str">
        <f>IFERROR(VLOOKUP(J41, Vlookups!$A$5:$B$10,2,FALSE),"")</f>
        <v/>
      </c>
      <c r="I41" s="172" t="str">
        <f t="shared" si="0"/>
        <v>There are no planned, implemented or considered activities in this building block</v>
      </c>
      <c r="J41" s="139"/>
      <c r="K41" s="136"/>
      <c r="L41" s="136"/>
      <c r="M41" s="157" t="str">
        <f t="shared" si="1"/>
        <v/>
      </c>
      <c r="N41" s="140"/>
      <c r="O41" s="140"/>
      <c r="P41" s="181"/>
    </row>
    <row r="42" spans="1:16" x14ac:dyDescent="0.35">
      <c r="A42" s="466"/>
      <c r="B42" s="444"/>
      <c r="C42" s="450"/>
      <c r="D42" s="451"/>
      <c r="E42" s="451"/>
      <c r="F42" s="167"/>
      <c r="G42" s="142"/>
      <c r="H42" s="171" t="str">
        <f>IFERROR(VLOOKUP(J42, Vlookups!$A$5:$B$10,2,FALSE),"")</f>
        <v/>
      </c>
      <c r="I42" s="172" t="str">
        <f t="shared" si="0"/>
        <v>There are no planned, implemented or considered activities in this building block</v>
      </c>
      <c r="J42" s="143"/>
      <c r="K42" s="142"/>
      <c r="L42" s="142"/>
      <c r="M42" s="156" t="str">
        <f t="shared" si="1"/>
        <v/>
      </c>
      <c r="N42" s="144"/>
      <c r="O42" s="144"/>
      <c r="P42" s="184"/>
    </row>
    <row r="43" spans="1:16" x14ac:dyDescent="0.35">
      <c r="A43" s="466"/>
      <c r="B43" s="444" t="s">
        <v>139</v>
      </c>
      <c r="C43" s="446" t="s">
        <v>154</v>
      </c>
      <c r="D43" s="451" t="s">
        <v>233</v>
      </c>
      <c r="E43" s="452" t="s">
        <v>234</v>
      </c>
      <c r="F43" s="168"/>
      <c r="G43" s="145"/>
      <c r="H43" s="171" t="str">
        <f>IFERROR(VLOOKUP(J43, Vlookups!$A$5:$B$10,2,FALSE),"")</f>
        <v/>
      </c>
      <c r="I43" s="172" t="str">
        <f t="shared" si="0"/>
        <v>There are no planned, implemented or considered activities in this building block</v>
      </c>
      <c r="J43" s="147"/>
      <c r="K43" s="146"/>
      <c r="L43" s="172"/>
      <c r="M43" s="157" t="str">
        <f t="shared" si="1"/>
        <v/>
      </c>
      <c r="N43" s="158"/>
      <c r="O43" s="148"/>
      <c r="P43" s="185"/>
    </row>
    <row r="44" spans="1:16" x14ac:dyDescent="0.35">
      <c r="A44" s="466"/>
      <c r="B44" s="444"/>
      <c r="C44" s="450"/>
      <c r="D44" s="451"/>
      <c r="E44" s="453"/>
      <c r="F44" s="164"/>
      <c r="G44" s="136"/>
      <c r="H44" s="171" t="str">
        <f>IFERROR(VLOOKUP(J44, Vlookups!$A$5:$B$10,2,FALSE),"")</f>
        <v/>
      </c>
      <c r="I44" s="172" t="str">
        <f t="shared" si="0"/>
        <v>There are no planned, implemented or considered activities in this building block</v>
      </c>
      <c r="J44" s="139"/>
      <c r="K44" s="136"/>
      <c r="L44" s="136"/>
      <c r="M44" s="157" t="str">
        <f t="shared" si="1"/>
        <v/>
      </c>
      <c r="N44" s="140"/>
      <c r="O44" s="140"/>
      <c r="P44" s="181"/>
    </row>
    <row r="45" spans="1:16" x14ac:dyDescent="0.35">
      <c r="A45" s="466"/>
      <c r="B45" s="444"/>
      <c r="C45" s="450"/>
      <c r="D45" s="451"/>
      <c r="E45" s="453"/>
      <c r="F45" s="164"/>
      <c r="G45" s="136"/>
      <c r="H45" s="171" t="str">
        <f>IFERROR(VLOOKUP(J45, Vlookups!$A$5:$B$10,2,FALSE),"")</f>
        <v/>
      </c>
      <c r="I45" s="172" t="str">
        <f t="shared" si="0"/>
        <v>There are no planned, implemented or considered activities in this building block</v>
      </c>
      <c r="J45" s="139"/>
      <c r="K45" s="136"/>
      <c r="L45" s="136"/>
      <c r="M45" s="157" t="str">
        <f t="shared" si="1"/>
        <v/>
      </c>
      <c r="N45" s="140"/>
      <c r="O45" s="140"/>
      <c r="P45" s="181"/>
    </row>
    <row r="46" spans="1:16" x14ac:dyDescent="0.35">
      <c r="A46" s="466"/>
      <c r="B46" s="444"/>
      <c r="C46" s="450"/>
      <c r="D46" s="451"/>
      <c r="E46" s="453"/>
      <c r="F46" s="164"/>
      <c r="G46" s="136"/>
      <c r="H46" s="171" t="str">
        <f>IFERROR(VLOOKUP(J46, Vlookups!$A$5:$B$10,2,FALSE),"")</f>
        <v/>
      </c>
      <c r="I46" s="172" t="str">
        <f t="shared" si="0"/>
        <v>There are no planned, implemented or considered activities in this building block</v>
      </c>
      <c r="J46" s="139"/>
      <c r="K46" s="136"/>
      <c r="L46" s="136"/>
      <c r="M46" s="157" t="str">
        <f t="shared" si="1"/>
        <v/>
      </c>
      <c r="N46" s="140"/>
      <c r="O46" s="140"/>
      <c r="P46" s="181"/>
    </row>
    <row r="47" spans="1:16" x14ac:dyDescent="0.35">
      <c r="A47" s="466"/>
      <c r="B47" s="444"/>
      <c r="C47" s="450"/>
      <c r="D47" s="451"/>
      <c r="E47" s="453"/>
      <c r="F47" s="164"/>
      <c r="G47" s="136"/>
      <c r="H47" s="171" t="str">
        <f>IFERROR(VLOOKUP(J47, Vlookups!$A$5:$B$10,2,FALSE),"")</f>
        <v/>
      </c>
      <c r="I47" s="172" t="str">
        <f t="shared" si="0"/>
        <v>There are no planned, implemented or considered activities in this building block</v>
      </c>
      <c r="J47" s="139"/>
      <c r="K47" s="136"/>
      <c r="L47" s="136"/>
      <c r="M47" s="157" t="str">
        <f t="shared" si="1"/>
        <v/>
      </c>
      <c r="N47" s="140"/>
      <c r="O47" s="140"/>
      <c r="P47" s="181"/>
    </row>
    <row r="48" spans="1:16" x14ac:dyDescent="0.35">
      <c r="A48" s="466"/>
      <c r="B48" s="444"/>
      <c r="C48" s="450"/>
      <c r="D48" s="451"/>
      <c r="E48" s="453"/>
      <c r="F48" s="164"/>
      <c r="G48" s="136"/>
      <c r="H48" s="171" t="str">
        <f>IFERROR(VLOOKUP(J48, Vlookups!$A$5:$B$10,2,FALSE),"")</f>
        <v/>
      </c>
      <c r="I48" s="172" t="str">
        <f t="shared" si="0"/>
        <v>There are no planned, implemented or considered activities in this building block</v>
      </c>
      <c r="J48" s="139"/>
      <c r="K48" s="136"/>
      <c r="L48" s="136"/>
      <c r="M48" s="157" t="str">
        <f t="shared" si="1"/>
        <v/>
      </c>
      <c r="N48" s="140"/>
      <c r="O48" s="140"/>
      <c r="P48" s="181"/>
    </row>
    <row r="49" spans="1:16" x14ac:dyDescent="0.35">
      <c r="A49" s="466"/>
      <c r="B49" s="444"/>
      <c r="C49" s="450"/>
      <c r="D49" s="451"/>
      <c r="E49" s="453"/>
      <c r="F49" s="164"/>
      <c r="G49" s="136"/>
      <c r="H49" s="171" t="str">
        <f>IFERROR(VLOOKUP(J49, Vlookups!$A$5:$B$10,2,FALSE),"")</f>
        <v/>
      </c>
      <c r="I49" s="172" t="str">
        <f t="shared" si="0"/>
        <v>There are no planned, implemented or considered activities in this building block</v>
      </c>
      <c r="J49" s="139"/>
      <c r="K49" s="136"/>
      <c r="L49" s="136"/>
      <c r="M49" s="157" t="str">
        <f t="shared" si="1"/>
        <v/>
      </c>
      <c r="N49" s="140"/>
      <c r="O49" s="140"/>
      <c r="P49" s="181"/>
    </row>
    <row r="50" spans="1:16" x14ac:dyDescent="0.35">
      <c r="A50" s="466"/>
      <c r="B50" s="444"/>
      <c r="C50" s="450"/>
      <c r="D50" s="451"/>
      <c r="E50" s="453"/>
      <c r="F50" s="164"/>
      <c r="G50" s="136"/>
      <c r="H50" s="171" t="str">
        <f>IFERROR(VLOOKUP(J50, Vlookups!$A$5:$B$10,2,FALSE),"")</f>
        <v/>
      </c>
      <c r="I50" s="172" t="str">
        <f t="shared" si="0"/>
        <v>There are no planned, implemented or considered activities in this building block</v>
      </c>
      <c r="J50" s="139"/>
      <c r="K50" s="136"/>
      <c r="L50" s="136"/>
      <c r="M50" s="157" t="str">
        <f t="shared" si="1"/>
        <v/>
      </c>
      <c r="N50" s="140"/>
      <c r="O50" s="140"/>
      <c r="P50" s="181"/>
    </row>
    <row r="51" spans="1:16" x14ac:dyDescent="0.35">
      <c r="A51" s="466"/>
      <c r="B51" s="444"/>
      <c r="C51" s="450"/>
      <c r="D51" s="451"/>
      <c r="E51" s="453"/>
      <c r="F51" s="164"/>
      <c r="G51" s="136"/>
      <c r="H51" s="171" t="str">
        <f>IFERROR(VLOOKUP(J51, Vlookups!$A$5:$B$10,2,FALSE),"")</f>
        <v/>
      </c>
      <c r="I51" s="172" t="str">
        <f t="shared" si="0"/>
        <v>There are no planned, implemented or considered activities in this building block</v>
      </c>
      <c r="J51" s="139"/>
      <c r="K51" s="136"/>
      <c r="L51" s="136"/>
      <c r="M51" s="157" t="str">
        <f t="shared" si="1"/>
        <v/>
      </c>
      <c r="N51" s="150"/>
      <c r="O51" s="150"/>
      <c r="P51" s="187"/>
    </row>
    <row r="52" spans="1:16" x14ac:dyDescent="0.35">
      <c r="A52" s="466"/>
      <c r="B52" s="444"/>
      <c r="C52" s="450"/>
      <c r="D52" s="451"/>
      <c r="E52" s="453"/>
      <c r="F52" s="164"/>
      <c r="G52" s="136"/>
      <c r="H52" s="171" t="str">
        <f>IFERROR(VLOOKUP(J52, Vlookups!$A$5:$B$10,2,FALSE),"")</f>
        <v/>
      </c>
      <c r="I52" s="172" t="str">
        <f t="shared" si="0"/>
        <v>There are no planned, implemented or considered activities in this building block</v>
      </c>
      <c r="J52" s="139"/>
      <c r="K52" s="136"/>
      <c r="L52" s="136"/>
      <c r="M52" s="157" t="str">
        <f t="shared" si="1"/>
        <v/>
      </c>
      <c r="N52" s="140"/>
      <c r="O52" s="140"/>
      <c r="P52" s="181"/>
    </row>
    <row r="53" spans="1:16" x14ac:dyDescent="0.35">
      <c r="A53" s="466"/>
      <c r="B53" s="444"/>
      <c r="C53" s="450"/>
      <c r="D53" s="451"/>
      <c r="E53" s="453"/>
      <c r="F53" s="164"/>
      <c r="G53" s="136"/>
      <c r="H53" s="171" t="str">
        <f>IFERROR(VLOOKUP(J53, Vlookups!$A$5:$B$10,2,FALSE),"")</f>
        <v/>
      </c>
      <c r="I53" s="172" t="str">
        <f t="shared" si="0"/>
        <v>There are no planned, implemented or considered activities in this building block</v>
      </c>
      <c r="J53" s="139"/>
      <c r="K53" s="136"/>
      <c r="L53" s="136"/>
      <c r="M53" s="157" t="str">
        <f t="shared" si="1"/>
        <v/>
      </c>
      <c r="N53" s="140"/>
      <c r="O53" s="140"/>
      <c r="P53" s="181"/>
    </row>
    <row r="54" spans="1:16" x14ac:dyDescent="0.35">
      <c r="A54" s="466"/>
      <c r="B54" s="444"/>
      <c r="C54" s="450"/>
      <c r="D54" s="451"/>
      <c r="E54" s="453"/>
      <c r="F54" s="165"/>
      <c r="G54" s="136"/>
      <c r="H54" s="171" t="str">
        <f>IFERROR(VLOOKUP(J54, Vlookups!$A$5:$B$10,2,FALSE),"")</f>
        <v/>
      </c>
      <c r="I54" s="172" t="str">
        <f t="shared" si="0"/>
        <v>There are no planned, implemented or considered activities in this building block</v>
      </c>
      <c r="J54" s="139"/>
      <c r="K54" s="136"/>
      <c r="L54" s="136"/>
      <c r="M54" s="157" t="str">
        <f t="shared" si="1"/>
        <v/>
      </c>
      <c r="N54" s="140"/>
      <c r="O54" s="140"/>
      <c r="P54" s="181"/>
    </row>
    <row r="55" spans="1:16" x14ac:dyDescent="0.35">
      <c r="A55" s="466"/>
      <c r="B55" s="444"/>
      <c r="C55" s="450"/>
      <c r="D55" s="451"/>
      <c r="E55" s="453"/>
      <c r="F55" s="165"/>
      <c r="G55" s="136"/>
      <c r="H55" s="171" t="str">
        <f>IFERROR(VLOOKUP(J55, Vlookups!$A$5:$B$10,2,FALSE),"")</f>
        <v/>
      </c>
      <c r="I55" s="172" t="str">
        <f t="shared" si="0"/>
        <v>There are no planned, implemented or considered activities in this building block</v>
      </c>
      <c r="J55" s="139"/>
      <c r="K55" s="136"/>
      <c r="L55" s="136"/>
      <c r="M55" s="157" t="str">
        <f t="shared" si="1"/>
        <v/>
      </c>
      <c r="N55" s="140"/>
      <c r="O55" s="140"/>
      <c r="P55" s="181"/>
    </row>
    <row r="56" spans="1:16" x14ac:dyDescent="0.35">
      <c r="A56" s="466"/>
      <c r="B56" s="444"/>
      <c r="C56" s="450"/>
      <c r="D56" s="451"/>
      <c r="E56" s="453"/>
      <c r="F56" s="166"/>
      <c r="G56" s="136"/>
      <c r="H56" s="171" t="str">
        <f>IFERROR(VLOOKUP(J56, Vlookups!$A$5:$B$10,2,FALSE),"")</f>
        <v/>
      </c>
      <c r="I56" s="172" t="str">
        <f t="shared" si="0"/>
        <v>There are no planned, implemented or considered activities in this building block</v>
      </c>
      <c r="J56" s="139"/>
      <c r="K56" s="136"/>
      <c r="L56" s="136"/>
      <c r="M56" s="157" t="str">
        <f t="shared" si="1"/>
        <v/>
      </c>
      <c r="N56" s="140"/>
      <c r="O56" s="140"/>
      <c r="P56" s="181"/>
    </row>
    <row r="57" spans="1:16" x14ac:dyDescent="0.35">
      <c r="A57" s="466"/>
      <c r="B57" s="444"/>
      <c r="C57" s="450"/>
      <c r="D57" s="451"/>
      <c r="E57" s="453"/>
      <c r="F57" s="164"/>
      <c r="G57" s="136"/>
      <c r="H57" s="171" t="str">
        <f>IFERROR(VLOOKUP(J57, Vlookups!$A$5:$B$10,2,FALSE),"")</f>
        <v/>
      </c>
      <c r="I57" s="172" t="str">
        <f t="shared" si="0"/>
        <v>There are no planned, implemented or considered activities in this building block</v>
      </c>
      <c r="J57" s="139"/>
      <c r="K57" s="136"/>
      <c r="L57" s="136"/>
      <c r="M57" s="157" t="str">
        <f t="shared" si="1"/>
        <v/>
      </c>
      <c r="N57" s="140"/>
      <c r="O57" s="140"/>
      <c r="P57" s="181"/>
    </row>
    <row r="58" spans="1:16" x14ac:dyDescent="0.35">
      <c r="A58" s="466"/>
      <c r="B58" s="444"/>
      <c r="C58" s="450"/>
      <c r="D58" s="451"/>
      <c r="E58" s="453"/>
      <c r="F58" s="165"/>
      <c r="G58" s="136"/>
      <c r="H58" s="171" t="str">
        <f>IFERROR(VLOOKUP(J58, Vlookups!$A$5:$B$10,2,FALSE),"")</f>
        <v/>
      </c>
      <c r="I58" s="172" t="str">
        <f t="shared" si="0"/>
        <v>There are no planned, implemented or considered activities in this building block</v>
      </c>
      <c r="J58" s="139"/>
      <c r="K58" s="136"/>
      <c r="L58" s="136"/>
      <c r="M58" s="157" t="str">
        <f t="shared" si="1"/>
        <v/>
      </c>
      <c r="N58" s="140"/>
      <c r="O58" s="140"/>
      <c r="P58" s="181"/>
    </row>
    <row r="59" spans="1:16" x14ac:dyDescent="0.35">
      <c r="A59" s="466"/>
      <c r="B59" s="444"/>
      <c r="C59" s="450"/>
      <c r="D59" s="451"/>
      <c r="E59" s="453"/>
      <c r="F59" s="165"/>
      <c r="G59" s="136"/>
      <c r="H59" s="171" t="str">
        <f>IFERROR(VLOOKUP(J59, Vlookups!$A$5:$B$10,2,FALSE),"")</f>
        <v/>
      </c>
      <c r="I59" s="172" t="str">
        <f t="shared" si="0"/>
        <v>There are no planned, implemented or considered activities in this building block</v>
      </c>
      <c r="J59" s="139"/>
      <c r="K59" s="136"/>
      <c r="L59" s="136"/>
      <c r="M59" s="157" t="str">
        <f t="shared" si="1"/>
        <v/>
      </c>
      <c r="N59" s="140"/>
      <c r="O59" s="140"/>
      <c r="P59" s="181"/>
    </row>
    <row r="60" spans="1:16" x14ac:dyDescent="0.35">
      <c r="A60" s="466"/>
      <c r="B60" s="444"/>
      <c r="C60" s="450"/>
      <c r="D60" s="451"/>
      <c r="E60" s="453"/>
      <c r="F60" s="166"/>
      <c r="G60" s="136"/>
      <c r="H60" s="171" t="str">
        <f>IFERROR(VLOOKUP(J60, Vlookups!$A$5:$B$10,2,FALSE),"")</f>
        <v/>
      </c>
      <c r="I60" s="172" t="str">
        <f t="shared" si="0"/>
        <v>There are no planned, implemented or considered activities in this building block</v>
      </c>
      <c r="J60" s="139"/>
      <c r="K60" s="137"/>
      <c r="L60" s="137"/>
      <c r="M60" s="157" t="str">
        <f t="shared" si="1"/>
        <v/>
      </c>
      <c r="N60" s="151"/>
      <c r="O60" s="151"/>
      <c r="P60" s="188"/>
    </row>
    <row r="61" spans="1:16" x14ac:dyDescent="0.35">
      <c r="A61" s="466"/>
      <c r="B61" s="444"/>
      <c r="C61" s="450"/>
      <c r="D61" s="451"/>
      <c r="E61" s="453"/>
      <c r="F61" s="165"/>
      <c r="G61" s="136"/>
      <c r="H61" s="171" t="str">
        <f>IFERROR(VLOOKUP(J61, Vlookups!$A$5:$B$10,2,FALSE),"")</f>
        <v/>
      </c>
      <c r="I61" s="172" t="str">
        <f t="shared" si="0"/>
        <v>There are no planned, implemented or considered activities in this building block</v>
      </c>
      <c r="J61" s="139"/>
      <c r="K61" s="136"/>
      <c r="L61" s="136"/>
      <c r="M61" s="157" t="str">
        <f t="shared" si="1"/>
        <v/>
      </c>
      <c r="N61" s="140"/>
      <c r="O61" s="140"/>
      <c r="P61" s="181"/>
    </row>
    <row r="62" spans="1:16" x14ac:dyDescent="0.35">
      <c r="A62" s="467"/>
      <c r="B62" s="444"/>
      <c r="C62" s="450"/>
      <c r="D62" s="451"/>
      <c r="E62" s="454"/>
      <c r="F62" s="167"/>
      <c r="G62" s="142"/>
      <c r="H62" s="171" t="str">
        <f>IFERROR(VLOOKUP(J62, Vlookups!$A$5:$B$10,2,FALSE),"")</f>
        <v/>
      </c>
      <c r="I62" s="172" t="str">
        <f t="shared" si="0"/>
        <v>There are no planned, implemented or considered activities in this building block</v>
      </c>
      <c r="J62" s="143"/>
      <c r="K62" s="142"/>
      <c r="L62" s="142"/>
      <c r="M62" s="156" t="str">
        <f t="shared" si="1"/>
        <v/>
      </c>
      <c r="N62" s="144"/>
      <c r="O62" s="144"/>
      <c r="P62" s="184"/>
    </row>
    <row r="63" spans="1:16" x14ac:dyDescent="0.35">
      <c r="A63" s="467"/>
      <c r="B63" s="444" t="s">
        <v>140</v>
      </c>
      <c r="C63" s="446" t="s">
        <v>235</v>
      </c>
      <c r="D63" s="451" t="s">
        <v>273</v>
      </c>
      <c r="E63" s="452" t="s">
        <v>222</v>
      </c>
      <c r="F63" s="168"/>
      <c r="G63" s="145"/>
      <c r="H63" s="171" t="str">
        <f>IFERROR(VLOOKUP(J63, Vlookups!$A$5:$B$10,2,FALSE),"")</f>
        <v/>
      </c>
      <c r="I63" s="172" t="str">
        <f t="shared" si="0"/>
        <v>There are no planned, implemented or considered activities in this building block</v>
      </c>
      <c r="J63" s="147"/>
      <c r="K63" s="146"/>
      <c r="L63" s="172"/>
      <c r="M63" s="157" t="str">
        <f t="shared" si="1"/>
        <v/>
      </c>
      <c r="N63" s="158"/>
      <c r="O63" s="148"/>
      <c r="P63" s="185"/>
    </row>
    <row r="64" spans="1:16" x14ac:dyDescent="0.35">
      <c r="A64" s="467"/>
      <c r="B64" s="444"/>
      <c r="C64" s="450"/>
      <c r="D64" s="451"/>
      <c r="E64" s="453"/>
      <c r="F64" s="164"/>
      <c r="G64" s="136"/>
      <c r="H64" s="171" t="str">
        <f>IFERROR(VLOOKUP(J64, Vlookups!$A$5:$B$10,2,FALSE),"")</f>
        <v/>
      </c>
      <c r="I64" s="172" t="str">
        <f t="shared" si="0"/>
        <v>There are no planned, implemented or considered activities in this building block</v>
      </c>
      <c r="J64" s="139"/>
      <c r="K64" s="136"/>
      <c r="L64" s="136"/>
      <c r="M64" s="157" t="str">
        <f t="shared" si="1"/>
        <v/>
      </c>
      <c r="N64" s="140"/>
      <c r="O64" s="140"/>
      <c r="P64" s="181"/>
    </row>
    <row r="65" spans="1:16" x14ac:dyDescent="0.35">
      <c r="A65" s="467"/>
      <c r="B65" s="444"/>
      <c r="C65" s="450"/>
      <c r="D65" s="451"/>
      <c r="E65" s="453"/>
      <c r="F65" s="164"/>
      <c r="G65" s="136"/>
      <c r="H65" s="171" t="str">
        <f>IFERROR(VLOOKUP(J65, Vlookups!$A$5:$B$10,2,FALSE),"")</f>
        <v/>
      </c>
      <c r="I65" s="172" t="str">
        <f t="shared" si="0"/>
        <v>There are no planned, implemented or considered activities in this building block</v>
      </c>
      <c r="J65" s="139"/>
      <c r="K65" s="136"/>
      <c r="L65" s="136"/>
      <c r="M65" s="157" t="str">
        <f t="shared" si="1"/>
        <v/>
      </c>
      <c r="N65" s="140"/>
      <c r="O65" s="140"/>
      <c r="P65" s="181"/>
    </row>
    <row r="66" spans="1:16" x14ac:dyDescent="0.35">
      <c r="A66" s="467"/>
      <c r="B66" s="444"/>
      <c r="C66" s="450"/>
      <c r="D66" s="451"/>
      <c r="E66" s="453"/>
      <c r="F66" s="164"/>
      <c r="G66" s="136"/>
      <c r="H66" s="171" t="str">
        <f>IFERROR(VLOOKUP(J66, Vlookups!$A$5:$B$10,2,FALSE),"")</f>
        <v/>
      </c>
      <c r="I66" s="172" t="str">
        <f t="shared" si="0"/>
        <v>There are no planned, implemented or considered activities in this building block</v>
      </c>
      <c r="J66" s="139"/>
      <c r="K66" s="136"/>
      <c r="L66" s="136"/>
      <c r="M66" s="157" t="str">
        <f t="shared" si="1"/>
        <v/>
      </c>
      <c r="N66" s="140"/>
      <c r="O66" s="140"/>
      <c r="P66" s="181"/>
    </row>
    <row r="67" spans="1:16" x14ac:dyDescent="0.35">
      <c r="A67" s="467"/>
      <c r="B67" s="444"/>
      <c r="C67" s="450"/>
      <c r="D67" s="451"/>
      <c r="E67" s="453"/>
      <c r="F67" s="164"/>
      <c r="G67" s="136"/>
      <c r="H67" s="171" t="str">
        <f>IFERROR(VLOOKUP(J67, Vlookups!$A$5:$B$10,2,FALSE),"")</f>
        <v/>
      </c>
      <c r="I67" s="172" t="str">
        <f t="shared" si="0"/>
        <v>There are no planned, implemented or considered activities in this building block</v>
      </c>
      <c r="J67" s="139"/>
      <c r="K67" s="136"/>
      <c r="L67" s="136"/>
      <c r="M67" s="157" t="str">
        <f t="shared" si="1"/>
        <v/>
      </c>
      <c r="N67" s="140"/>
      <c r="O67" s="140"/>
      <c r="P67" s="181"/>
    </row>
    <row r="68" spans="1:16" x14ac:dyDescent="0.35">
      <c r="A68" s="467"/>
      <c r="B68" s="444"/>
      <c r="C68" s="450"/>
      <c r="D68" s="451"/>
      <c r="E68" s="453"/>
      <c r="F68" s="164"/>
      <c r="G68" s="136"/>
      <c r="H68" s="171" t="str">
        <f>IFERROR(VLOOKUP(J68, Vlookups!$A$5:$B$10,2,FALSE),"")</f>
        <v/>
      </c>
      <c r="I68" s="172" t="str">
        <f t="shared" ref="I68:I131" si="2">IF(H:H=1,"Not in place yet",IF(H:H=2,"In place - not specifically as a mental health initiative",IF(H:H=3,"Ad hoc non-recurrent activities targeting mental health",IF(H:H=4,"Planned, established activities targeting mental health",IF(H:H=5,"Planned, established activities targeting mental health, with metrics",IF(H:H=6,"Planned, established activities targeting mental health, with metrics and outcome evaluations",IF(H:H="","There are no planned, implemented or considered activities in this building block")))))))</f>
        <v>There are no planned, implemented or considered activities in this building block</v>
      </c>
      <c r="J68" s="139"/>
      <c r="K68" s="136"/>
      <c r="L68" s="136"/>
      <c r="M68" s="157" t="str">
        <f t="shared" ref="M68:M131" si="3">IF(SUM(K68:L68)=0,"", SUM(K68:L68))</f>
        <v/>
      </c>
      <c r="N68" s="140"/>
      <c r="O68" s="140"/>
      <c r="P68" s="181"/>
    </row>
    <row r="69" spans="1:16" x14ac:dyDescent="0.35">
      <c r="A69" s="467"/>
      <c r="B69" s="444"/>
      <c r="C69" s="450"/>
      <c r="D69" s="451"/>
      <c r="E69" s="453"/>
      <c r="F69" s="164"/>
      <c r="G69" s="136"/>
      <c r="H69" s="171" t="str">
        <f>IFERROR(VLOOKUP(J69, Vlookups!$A$5:$B$10,2,FALSE),"")</f>
        <v/>
      </c>
      <c r="I69" s="172" t="str">
        <f t="shared" si="2"/>
        <v>There are no planned, implemented or considered activities in this building block</v>
      </c>
      <c r="J69" s="139"/>
      <c r="K69" s="136"/>
      <c r="L69" s="136"/>
      <c r="M69" s="157" t="str">
        <f t="shared" si="3"/>
        <v/>
      </c>
      <c r="N69" s="140"/>
      <c r="O69" s="140"/>
      <c r="P69" s="181"/>
    </row>
    <row r="70" spans="1:16" x14ac:dyDescent="0.35">
      <c r="A70" s="467"/>
      <c r="B70" s="444"/>
      <c r="C70" s="450"/>
      <c r="D70" s="451"/>
      <c r="E70" s="453"/>
      <c r="F70" s="164"/>
      <c r="G70" s="136"/>
      <c r="H70" s="171" t="str">
        <f>IFERROR(VLOOKUP(J70, Vlookups!$A$5:$B$10,2,FALSE),"")</f>
        <v/>
      </c>
      <c r="I70" s="172" t="str">
        <f t="shared" si="2"/>
        <v>There are no planned, implemented or considered activities in this building block</v>
      </c>
      <c r="J70" s="139"/>
      <c r="K70" s="136"/>
      <c r="L70" s="136"/>
      <c r="M70" s="157" t="str">
        <f t="shared" si="3"/>
        <v/>
      </c>
      <c r="N70" s="140"/>
      <c r="O70" s="140"/>
      <c r="P70" s="181"/>
    </row>
    <row r="71" spans="1:16" x14ac:dyDescent="0.35">
      <c r="A71" s="467"/>
      <c r="B71" s="444"/>
      <c r="C71" s="450"/>
      <c r="D71" s="451"/>
      <c r="E71" s="453"/>
      <c r="F71" s="164"/>
      <c r="G71" s="136"/>
      <c r="H71" s="171" t="str">
        <f>IFERROR(VLOOKUP(J71, Vlookups!$A$5:$B$10,2,FALSE),"")</f>
        <v/>
      </c>
      <c r="I71" s="172" t="str">
        <f t="shared" si="2"/>
        <v>There are no planned, implemented or considered activities in this building block</v>
      </c>
      <c r="J71" s="139"/>
      <c r="K71" s="136"/>
      <c r="L71" s="136"/>
      <c r="M71" s="157" t="str">
        <f t="shared" si="3"/>
        <v/>
      </c>
      <c r="N71" s="140"/>
      <c r="O71" s="140"/>
      <c r="P71" s="181"/>
    </row>
    <row r="72" spans="1:16" x14ac:dyDescent="0.35">
      <c r="A72" s="467"/>
      <c r="B72" s="444"/>
      <c r="C72" s="450"/>
      <c r="D72" s="451"/>
      <c r="E72" s="453"/>
      <c r="F72" s="164"/>
      <c r="G72" s="136"/>
      <c r="H72" s="171" t="str">
        <f>IFERROR(VLOOKUP(J72, Vlookups!$A$5:$B$10,2,FALSE),"")</f>
        <v/>
      </c>
      <c r="I72" s="172" t="str">
        <f t="shared" si="2"/>
        <v>There are no planned, implemented or considered activities in this building block</v>
      </c>
      <c r="J72" s="139"/>
      <c r="K72" s="136"/>
      <c r="L72" s="136"/>
      <c r="M72" s="157" t="str">
        <f t="shared" si="3"/>
        <v/>
      </c>
      <c r="N72" s="150"/>
      <c r="O72" s="150"/>
      <c r="P72" s="187"/>
    </row>
    <row r="73" spans="1:16" x14ac:dyDescent="0.35">
      <c r="A73" s="467"/>
      <c r="B73" s="444"/>
      <c r="C73" s="450"/>
      <c r="D73" s="451"/>
      <c r="E73" s="453"/>
      <c r="F73" s="164"/>
      <c r="G73" s="136"/>
      <c r="H73" s="171" t="str">
        <f>IFERROR(VLOOKUP(J73, Vlookups!$A$5:$B$10,2,FALSE),"")</f>
        <v/>
      </c>
      <c r="I73" s="172" t="str">
        <f t="shared" si="2"/>
        <v>There are no planned, implemented or considered activities in this building block</v>
      </c>
      <c r="J73" s="139"/>
      <c r="K73" s="136"/>
      <c r="L73" s="136"/>
      <c r="M73" s="157" t="str">
        <f t="shared" si="3"/>
        <v/>
      </c>
      <c r="N73" s="150"/>
      <c r="O73" s="150"/>
      <c r="P73" s="187"/>
    </row>
    <row r="74" spans="1:16" x14ac:dyDescent="0.35">
      <c r="A74" s="467"/>
      <c r="B74" s="444"/>
      <c r="C74" s="450"/>
      <c r="D74" s="451"/>
      <c r="E74" s="453"/>
      <c r="F74" s="165"/>
      <c r="G74" s="136"/>
      <c r="H74" s="171" t="str">
        <f>IFERROR(VLOOKUP(J74, Vlookups!$A$5:$B$10,2,FALSE),"")</f>
        <v/>
      </c>
      <c r="I74" s="172" t="str">
        <f t="shared" si="2"/>
        <v>There are no planned, implemented or considered activities in this building block</v>
      </c>
      <c r="J74" s="139"/>
      <c r="K74" s="136"/>
      <c r="L74" s="136"/>
      <c r="M74" s="157" t="str">
        <f t="shared" si="3"/>
        <v/>
      </c>
      <c r="N74" s="150"/>
      <c r="O74" s="150"/>
      <c r="P74" s="187"/>
    </row>
    <row r="75" spans="1:16" x14ac:dyDescent="0.35">
      <c r="A75" s="467"/>
      <c r="B75" s="444"/>
      <c r="C75" s="450"/>
      <c r="D75" s="451"/>
      <c r="E75" s="453"/>
      <c r="F75" s="165"/>
      <c r="G75" s="136"/>
      <c r="H75" s="171" t="str">
        <f>IFERROR(VLOOKUP(J75, Vlookups!$A$5:$B$10,2,FALSE),"")</f>
        <v/>
      </c>
      <c r="I75" s="172" t="str">
        <f t="shared" si="2"/>
        <v>There are no planned, implemented or considered activities in this building block</v>
      </c>
      <c r="J75" s="139"/>
      <c r="K75" s="136"/>
      <c r="L75" s="136"/>
      <c r="M75" s="157" t="str">
        <f t="shared" si="3"/>
        <v/>
      </c>
      <c r="N75" s="150"/>
      <c r="O75" s="150"/>
      <c r="P75" s="187"/>
    </row>
    <row r="76" spans="1:16" x14ac:dyDescent="0.35">
      <c r="A76" s="467"/>
      <c r="B76" s="444"/>
      <c r="C76" s="450"/>
      <c r="D76" s="451"/>
      <c r="E76" s="453"/>
      <c r="F76" s="166"/>
      <c r="G76" s="136"/>
      <c r="H76" s="171" t="str">
        <f>IFERROR(VLOOKUP(J76, Vlookups!$A$5:$B$10,2,FALSE),"")</f>
        <v/>
      </c>
      <c r="I76" s="172" t="str">
        <f t="shared" si="2"/>
        <v>There are no planned, implemented or considered activities in this building block</v>
      </c>
      <c r="J76" s="139"/>
      <c r="K76" s="136"/>
      <c r="L76" s="136"/>
      <c r="M76" s="157" t="str">
        <f t="shared" si="3"/>
        <v/>
      </c>
      <c r="N76" s="150"/>
      <c r="O76" s="150"/>
      <c r="P76" s="187"/>
    </row>
    <row r="77" spans="1:16" x14ac:dyDescent="0.35">
      <c r="A77" s="467"/>
      <c r="B77" s="444"/>
      <c r="C77" s="450"/>
      <c r="D77" s="451"/>
      <c r="E77" s="453"/>
      <c r="F77" s="164"/>
      <c r="G77" s="136"/>
      <c r="H77" s="171" t="str">
        <f>IFERROR(VLOOKUP(J77, Vlookups!$A$5:$B$10,2,FALSE),"")</f>
        <v/>
      </c>
      <c r="I77" s="172" t="str">
        <f t="shared" si="2"/>
        <v>There are no planned, implemented or considered activities in this building block</v>
      </c>
      <c r="J77" s="139"/>
      <c r="K77" s="136"/>
      <c r="L77" s="136"/>
      <c r="M77" s="157" t="str">
        <f t="shared" si="3"/>
        <v/>
      </c>
      <c r="N77" s="150"/>
      <c r="O77" s="150"/>
      <c r="P77" s="187"/>
    </row>
    <row r="78" spans="1:16" x14ac:dyDescent="0.35">
      <c r="A78" s="467"/>
      <c r="B78" s="444"/>
      <c r="C78" s="450"/>
      <c r="D78" s="451"/>
      <c r="E78" s="453"/>
      <c r="F78" s="165"/>
      <c r="G78" s="136"/>
      <c r="H78" s="171" t="str">
        <f>IFERROR(VLOOKUP(J78, Vlookups!$A$5:$B$10,2,FALSE),"")</f>
        <v/>
      </c>
      <c r="I78" s="172" t="str">
        <f t="shared" si="2"/>
        <v>There are no planned, implemented or considered activities in this building block</v>
      </c>
      <c r="J78" s="139"/>
      <c r="K78" s="136"/>
      <c r="L78" s="136"/>
      <c r="M78" s="157" t="str">
        <f t="shared" si="3"/>
        <v/>
      </c>
      <c r="N78" s="140"/>
      <c r="O78" s="140"/>
      <c r="P78" s="181"/>
    </row>
    <row r="79" spans="1:16" x14ac:dyDescent="0.35">
      <c r="A79" s="467"/>
      <c r="B79" s="444"/>
      <c r="C79" s="450"/>
      <c r="D79" s="451"/>
      <c r="E79" s="453"/>
      <c r="F79" s="165"/>
      <c r="G79" s="136"/>
      <c r="H79" s="171" t="str">
        <f>IFERROR(VLOOKUP(J79, Vlookups!$A$5:$B$10,2,FALSE),"")</f>
        <v/>
      </c>
      <c r="I79" s="172" t="str">
        <f t="shared" si="2"/>
        <v>There are no planned, implemented or considered activities in this building block</v>
      </c>
      <c r="J79" s="139"/>
      <c r="K79" s="136"/>
      <c r="L79" s="136"/>
      <c r="M79" s="157" t="str">
        <f t="shared" si="3"/>
        <v/>
      </c>
      <c r="N79" s="140"/>
      <c r="O79" s="140"/>
      <c r="P79" s="181"/>
    </row>
    <row r="80" spans="1:16" x14ac:dyDescent="0.35">
      <c r="A80" s="467"/>
      <c r="B80" s="444"/>
      <c r="C80" s="450"/>
      <c r="D80" s="451"/>
      <c r="E80" s="453"/>
      <c r="F80" s="166"/>
      <c r="G80" s="136"/>
      <c r="H80" s="171" t="str">
        <f>IFERROR(VLOOKUP(J80, Vlookups!$A$5:$B$10,2,FALSE),"")</f>
        <v/>
      </c>
      <c r="I80" s="172" t="str">
        <f t="shared" si="2"/>
        <v>There are no planned, implemented or considered activities in this building block</v>
      </c>
      <c r="J80" s="139"/>
      <c r="K80" s="137"/>
      <c r="L80" s="137"/>
      <c r="M80" s="157" t="str">
        <f t="shared" si="3"/>
        <v/>
      </c>
      <c r="N80" s="151"/>
      <c r="O80" s="151"/>
      <c r="P80" s="188"/>
    </row>
    <row r="81" spans="1:16" x14ac:dyDescent="0.35">
      <c r="A81" s="467"/>
      <c r="B81" s="444"/>
      <c r="C81" s="450"/>
      <c r="D81" s="451"/>
      <c r="E81" s="453"/>
      <c r="F81" s="165"/>
      <c r="G81" s="136"/>
      <c r="H81" s="171" t="str">
        <f>IFERROR(VLOOKUP(J81, Vlookups!$A$5:$B$10,2,FALSE),"")</f>
        <v/>
      </c>
      <c r="I81" s="172" t="str">
        <f t="shared" si="2"/>
        <v>There are no planned, implemented or considered activities in this building block</v>
      </c>
      <c r="J81" s="139"/>
      <c r="K81" s="136"/>
      <c r="L81" s="136"/>
      <c r="M81" s="157" t="str">
        <f t="shared" si="3"/>
        <v/>
      </c>
      <c r="N81" s="140"/>
      <c r="O81" s="140"/>
      <c r="P81" s="181"/>
    </row>
    <row r="82" spans="1:16" x14ac:dyDescent="0.35">
      <c r="A82" s="467"/>
      <c r="B82" s="444"/>
      <c r="C82" s="450"/>
      <c r="D82" s="451"/>
      <c r="E82" s="454"/>
      <c r="F82" s="167"/>
      <c r="G82" s="142"/>
      <c r="H82" s="171" t="str">
        <f>IFERROR(VLOOKUP(J82, Vlookups!$A$5:$B$10,2,FALSE),"")</f>
        <v/>
      </c>
      <c r="I82" s="172" t="str">
        <f t="shared" si="2"/>
        <v>There are no planned, implemented or considered activities in this building block</v>
      </c>
      <c r="J82" s="143"/>
      <c r="K82" s="142"/>
      <c r="L82" s="142"/>
      <c r="M82" s="156" t="str">
        <f t="shared" si="3"/>
        <v/>
      </c>
      <c r="N82" s="144"/>
      <c r="O82" s="144"/>
      <c r="P82" s="184"/>
    </row>
    <row r="83" spans="1:16" x14ac:dyDescent="0.35">
      <c r="A83" s="442" t="s">
        <v>141</v>
      </c>
      <c r="B83" s="444" t="s">
        <v>236</v>
      </c>
      <c r="C83" s="446" t="s">
        <v>156</v>
      </c>
      <c r="D83" s="460" t="s">
        <v>157</v>
      </c>
      <c r="E83" s="452" t="s">
        <v>221</v>
      </c>
      <c r="F83" s="168"/>
      <c r="G83" s="145"/>
      <c r="H83" s="171" t="str">
        <f>IFERROR(VLOOKUP(J83, Vlookups!$A$5:$B$10,2,FALSE),"")</f>
        <v/>
      </c>
      <c r="I83" s="172" t="str">
        <f t="shared" si="2"/>
        <v>There are no planned, implemented or considered activities in this building block</v>
      </c>
      <c r="J83" s="147"/>
      <c r="K83" s="146"/>
      <c r="L83" s="172"/>
      <c r="M83" s="157" t="str">
        <f t="shared" si="3"/>
        <v/>
      </c>
      <c r="N83" s="158"/>
      <c r="O83" s="148"/>
      <c r="P83" s="185"/>
    </row>
    <row r="84" spans="1:16" x14ac:dyDescent="0.35">
      <c r="A84" s="442"/>
      <c r="B84" s="444"/>
      <c r="C84" s="446"/>
      <c r="D84" s="460"/>
      <c r="E84" s="453"/>
      <c r="F84" s="164"/>
      <c r="G84" s="136"/>
      <c r="H84" s="171" t="str">
        <f>IFERROR(VLOOKUP(J84, Vlookups!$A$5:$B$10,2,FALSE),"")</f>
        <v/>
      </c>
      <c r="I84" s="172" t="str">
        <f t="shared" si="2"/>
        <v>There are no planned, implemented or considered activities in this building block</v>
      </c>
      <c r="J84" s="139"/>
      <c r="K84" s="136"/>
      <c r="L84" s="136"/>
      <c r="M84" s="157" t="str">
        <f t="shared" si="3"/>
        <v/>
      </c>
      <c r="N84" s="140"/>
      <c r="O84" s="140"/>
      <c r="P84" s="181"/>
    </row>
    <row r="85" spans="1:16" x14ac:dyDescent="0.35">
      <c r="A85" s="442"/>
      <c r="B85" s="444"/>
      <c r="C85" s="446"/>
      <c r="D85" s="460"/>
      <c r="E85" s="453"/>
      <c r="F85" s="164"/>
      <c r="G85" s="136"/>
      <c r="H85" s="171" t="str">
        <f>IFERROR(VLOOKUP(J85, Vlookups!$A$5:$B$10,2,FALSE),"")</f>
        <v/>
      </c>
      <c r="I85" s="172" t="str">
        <f t="shared" si="2"/>
        <v>There are no planned, implemented or considered activities in this building block</v>
      </c>
      <c r="J85" s="139"/>
      <c r="K85" s="136"/>
      <c r="L85" s="136"/>
      <c r="M85" s="157" t="str">
        <f t="shared" si="3"/>
        <v/>
      </c>
      <c r="N85" s="140"/>
      <c r="O85" s="140"/>
      <c r="P85" s="181"/>
    </row>
    <row r="86" spans="1:16" x14ac:dyDescent="0.35">
      <c r="A86" s="442"/>
      <c r="B86" s="444"/>
      <c r="C86" s="446"/>
      <c r="D86" s="460"/>
      <c r="E86" s="453"/>
      <c r="F86" s="164"/>
      <c r="G86" s="136"/>
      <c r="H86" s="171" t="str">
        <f>IFERROR(VLOOKUP(J86, Vlookups!$A$5:$B$10,2,FALSE),"")</f>
        <v/>
      </c>
      <c r="I86" s="172" t="str">
        <f t="shared" si="2"/>
        <v>There are no planned, implemented or considered activities in this building block</v>
      </c>
      <c r="J86" s="139"/>
      <c r="K86" s="136"/>
      <c r="L86" s="136"/>
      <c r="M86" s="157" t="str">
        <f t="shared" si="3"/>
        <v/>
      </c>
      <c r="N86" s="140"/>
      <c r="O86" s="140"/>
      <c r="P86" s="181"/>
    </row>
    <row r="87" spans="1:16" x14ac:dyDescent="0.35">
      <c r="A87" s="442"/>
      <c r="B87" s="444"/>
      <c r="C87" s="446"/>
      <c r="D87" s="460"/>
      <c r="E87" s="453"/>
      <c r="F87" s="164"/>
      <c r="G87" s="136"/>
      <c r="H87" s="171" t="str">
        <f>IFERROR(VLOOKUP(J87, Vlookups!$A$5:$B$10,2,FALSE),"")</f>
        <v/>
      </c>
      <c r="I87" s="172" t="str">
        <f t="shared" si="2"/>
        <v>There are no planned, implemented or considered activities in this building block</v>
      </c>
      <c r="J87" s="139"/>
      <c r="K87" s="136"/>
      <c r="L87" s="136"/>
      <c r="M87" s="157" t="str">
        <f t="shared" si="3"/>
        <v/>
      </c>
      <c r="N87" s="140"/>
      <c r="O87" s="140"/>
      <c r="P87" s="181"/>
    </row>
    <row r="88" spans="1:16" x14ac:dyDescent="0.35">
      <c r="A88" s="442"/>
      <c r="B88" s="444"/>
      <c r="C88" s="446"/>
      <c r="D88" s="460"/>
      <c r="E88" s="453"/>
      <c r="F88" s="164"/>
      <c r="G88" s="136"/>
      <c r="H88" s="171" t="str">
        <f>IFERROR(VLOOKUP(J88, Vlookups!$A$5:$B$10,2,FALSE),"")</f>
        <v/>
      </c>
      <c r="I88" s="172" t="str">
        <f t="shared" si="2"/>
        <v>There are no planned, implemented or considered activities in this building block</v>
      </c>
      <c r="J88" s="139"/>
      <c r="K88" s="136"/>
      <c r="L88" s="136"/>
      <c r="M88" s="157" t="str">
        <f t="shared" si="3"/>
        <v/>
      </c>
      <c r="N88" s="140"/>
      <c r="O88" s="140"/>
      <c r="P88" s="181"/>
    </row>
    <row r="89" spans="1:16" x14ac:dyDescent="0.35">
      <c r="A89" s="442"/>
      <c r="B89" s="444"/>
      <c r="C89" s="446"/>
      <c r="D89" s="460"/>
      <c r="E89" s="453"/>
      <c r="F89" s="164"/>
      <c r="G89" s="136"/>
      <c r="H89" s="171" t="str">
        <f>IFERROR(VLOOKUP(J89, Vlookups!$A$5:$B$10,2,FALSE),"")</f>
        <v/>
      </c>
      <c r="I89" s="172" t="str">
        <f t="shared" si="2"/>
        <v>There are no planned, implemented or considered activities in this building block</v>
      </c>
      <c r="J89" s="139"/>
      <c r="K89" s="136"/>
      <c r="L89" s="136"/>
      <c r="M89" s="157" t="str">
        <f t="shared" si="3"/>
        <v/>
      </c>
      <c r="N89" s="140"/>
      <c r="O89" s="140"/>
      <c r="P89" s="181"/>
    </row>
    <row r="90" spans="1:16" x14ac:dyDescent="0.35">
      <c r="A90" s="442"/>
      <c r="B90" s="444"/>
      <c r="C90" s="446"/>
      <c r="D90" s="460"/>
      <c r="E90" s="453"/>
      <c r="F90" s="164"/>
      <c r="G90" s="136"/>
      <c r="H90" s="171" t="str">
        <f>IFERROR(VLOOKUP(J90, Vlookups!$A$5:$B$10,2,FALSE),"")</f>
        <v/>
      </c>
      <c r="I90" s="172" t="str">
        <f t="shared" si="2"/>
        <v>There are no planned, implemented or considered activities in this building block</v>
      </c>
      <c r="J90" s="139"/>
      <c r="K90" s="136"/>
      <c r="L90" s="136"/>
      <c r="M90" s="157" t="str">
        <f t="shared" si="3"/>
        <v/>
      </c>
      <c r="N90" s="140"/>
      <c r="O90" s="140"/>
      <c r="P90" s="181"/>
    </row>
    <row r="91" spans="1:16" x14ac:dyDescent="0.35">
      <c r="A91" s="442"/>
      <c r="B91" s="444"/>
      <c r="C91" s="446"/>
      <c r="D91" s="460"/>
      <c r="E91" s="453"/>
      <c r="F91" s="164"/>
      <c r="G91" s="136"/>
      <c r="H91" s="171" t="str">
        <f>IFERROR(VLOOKUP(J91, Vlookups!$A$5:$B$10,2,FALSE),"")</f>
        <v/>
      </c>
      <c r="I91" s="172" t="str">
        <f t="shared" si="2"/>
        <v>There are no planned, implemented or considered activities in this building block</v>
      </c>
      <c r="J91" s="139"/>
      <c r="K91" s="138"/>
      <c r="L91" s="138"/>
      <c r="M91" s="157" t="str">
        <f t="shared" si="3"/>
        <v/>
      </c>
      <c r="N91" s="141"/>
      <c r="O91" s="141"/>
      <c r="P91" s="183"/>
    </row>
    <row r="92" spans="1:16" x14ac:dyDescent="0.35">
      <c r="A92" s="442"/>
      <c r="B92" s="444"/>
      <c r="C92" s="446"/>
      <c r="D92" s="460"/>
      <c r="E92" s="453"/>
      <c r="F92" s="164"/>
      <c r="G92" s="136"/>
      <c r="H92" s="171" t="str">
        <f>IFERROR(VLOOKUP(J92, Vlookups!$A$5:$B$10,2,FALSE),"")</f>
        <v/>
      </c>
      <c r="I92" s="172" t="str">
        <f t="shared" si="2"/>
        <v>There are no planned, implemented or considered activities in this building block</v>
      </c>
      <c r="J92" s="139"/>
      <c r="K92" s="136"/>
      <c r="L92" s="136"/>
      <c r="M92" s="157" t="str">
        <f t="shared" si="3"/>
        <v/>
      </c>
      <c r="N92" s="140"/>
      <c r="O92" s="140"/>
      <c r="P92" s="181"/>
    </row>
    <row r="93" spans="1:16" x14ac:dyDescent="0.35">
      <c r="A93" s="442"/>
      <c r="B93" s="444"/>
      <c r="C93" s="446"/>
      <c r="D93" s="460"/>
      <c r="E93" s="453"/>
      <c r="F93" s="164"/>
      <c r="G93" s="136"/>
      <c r="H93" s="171" t="str">
        <f>IFERROR(VLOOKUP(J93, Vlookups!$A$5:$B$10,2,FALSE),"")</f>
        <v/>
      </c>
      <c r="I93" s="172" t="str">
        <f t="shared" si="2"/>
        <v>There are no planned, implemented or considered activities in this building block</v>
      </c>
      <c r="J93" s="139"/>
      <c r="K93" s="136"/>
      <c r="L93" s="136"/>
      <c r="M93" s="157" t="str">
        <f t="shared" si="3"/>
        <v/>
      </c>
      <c r="N93" s="140"/>
      <c r="O93" s="140"/>
      <c r="P93" s="181"/>
    </row>
    <row r="94" spans="1:16" x14ac:dyDescent="0.35">
      <c r="A94" s="442"/>
      <c r="B94" s="444"/>
      <c r="C94" s="446"/>
      <c r="D94" s="460"/>
      <c r="E94" s="453"/>
      <c r="F94" s="165"/>
      <c r="G94" s="136"/>
      <c r="H94" s="171" t="str">
        <f>IFERROR(VLOOKUP(J94, Vlookups!$A$5:$B$10,2,FALSE),"")</f>
        <v/>
      </c>
      <c r="I94" s="172" t="str">
        <f t="shared" si="2"/>
        <v>There are no planned, implemented or considered activities in this building block</v>
      </c>
      <c r="J94" s="139"/>
      <c r="K94" s="136"/>
      <c r="L94" s="136"/>
      <c r="M94" s="157" t="str">
        <f t="shared" si="3"/>
        <v/>
      </c>
      <c r="N94" s="140"/>
      <c r="O94" s="140"/>
      <c r="P94" s="181"/>
    </row>
    <row r="95" spans="1:16" x14ac:dyDescent="0.35">
      <c r="A95" s="442"/>
      <c r="B95" s="444"/>
      <c r="C95" s="446"/>
      <c r="D95" s="460"/>
      <c r="E95" s="453"/>
      <c r="F95" s="165"/>
      <c r="G95" s="136"/>
      <c r="H95" s="171" t="str">
        <f>IFERROR(VLOOKUP(J95, Vlookups!$A$5:$B$10,2,FALSE),"")</f>
        <v/>
      </c>
      <c r="I95" s="172" t="str">
        <f t="shared" si="2"/>
        <v>There are no planned, implemented or considered activities in this building block</v>
      </c>
      <c r="J95" s="139"/>
      <c r="K95" s="136"/>
      <c r="L95" s="136"/>
      <c r="M95" s="157" t="str">
        <f t="shared" si="3"/>
        <v/>
      </c>
      <c r="N95" s="140"/>
      <c r="O95" s="140"/>
      <c r="P95" s="181"/>
    </row>
    <row r="96" spans="1:16" x14ac:dyDescent="0.35">
      <c r="A96" s="442"/>
      <c r="B96" s="444"/>
      <c r="C96" s="446"/>
      <c r="D96" s="460"/>
      <c r="E96" s="453"/>
      <c r="F96" s="166"/>
      <c r="G96" s="136"/>
      <c r="H96" s="171" t="str">
        <f>IFERROR(VLOOKUP(J96, Vlookups!$A$5:$B$10,2,FALSE),"")</f>
        <v/>
      </c>
      <c r="I96" s="172" t="str">
        <f t="shared" si="2"/>
        <v>There are no planned, implemented or considered activities in this building block</v>
      </c>
      <c r="J96" s="139"/>
      <c r="K96" s="136"/>
      <c r="L96" s="136"/>
      <c r="M96" s="157" t="str">
        <f t="shared" si="3"/>
        <v/>
      </c>
      <c r="N96" s="140"/>
      <c r="O96" s="140"/>
      <c r="P96" s="181"/>
    </row>
    <row r="97" spans="1:16" x14ac:dyDescent="0.35">
      <c r="A97" s="442"/>
      <c r="B97" s="444"/>
      <c r="C97" s="446"/>
      <c r="D97" s="460"/>
      <c r="E97" s="453"/>
      <c r="F97" s="164"/>
      <c r="G97" s="136"/>
      <c r="H97" s="171" t="str">
        <f>IFERROR(VLOOKUP(J97, Vlookups!$A$5:$B$10,2,FALSE),"")</f>
        <v/>
      </c>
      <c r="I97" s="172" t="str">
        <f t="shared" si="2"/>
        <v>There are no planned, implemented or considered activities in this building block</v>
      </c>
      <c r="J97" s="139"/>
      <c r="K97" s="136"/>
      <c r="L97" s="136"/>
      <c r="M97" s="157" t="str">
        <f t="shared" si="3"/>
        <v/>
      </c>
      <c r="N97" s="140"/>
      <c r="O97" s="140"/>
      <c r="P97" s="181"/>
    </row>
    <row r="98" spans="1:16" x14ac:dyDescent="0.35">
      <c r="A98" s="442"/>
      <c r="B98" s="444"/>
      <c r="C98" s="446"/>
      <c r="D98" s="460"/>
      <c r="E98" s="453"/>
      <c r="F98" s="165"/>
      <c r="G98" s="136"/>
      <c r="H98" s="171" t="str">
        <f>IFERROR(VLOOKUP(J98, Vlookups!$A$5:$B$10,2,FALSE),"")</f>
        <v/>
      </c>
      <c r="I98" s="172" t="str">
        <f t="shared" si="2"/>
        <v>There are no planned, implemented or considered activities in this building block</v>
      </c>
      <c r="J98" s="139"/>
      <c r="K98" s="136"/>
      <c r="L98" s="136"/>
      <c r="M98" s="157" t="str">
        <f t="shared" si="3"/>
        <v/>
      </c>
      <c r="N98" s="140"/>
      <c r="O98" s="140"/>
      <c r="P98" s="181"/>
    </row>
    <row r="99" spans="1:16" x14ac:dyDescent="0.35">
      <c r="A99" s="442"/>
      <c r="B99" s="444"/>
      <c r="C99" s="446"/>
      <c r="D99" s="460"/>
      <c r="E99" s="453"/>
      <c r="F99" s="165"/>
      <c r="G99" s="136"/>
      <c r="H99" s="171" t="str">
        <f>IFERROR(VLOOKUP(J99, Vlookups!$A$5:$B$10,2,FALSE),"")</f>
        <v/>
      </c>
      <c r="I99" s="172" t="str">
        <f t="shared" si="2"/>
        <v>There are no planned, implemented or considered activities in this building block</v>
      </c>
      <c r="J99" s="139"/>
      <c r="K99" s="138"/>
      <c r="L99" s="138"/>
      <c r="M99" s="157" t="str">
        <f t="shared" si="3"/>
        <v/>
      </c>
      <c r="N99" s="141"/>
      <c r="O99" s="141"/>
      <c r="P99" s="183"/>
    </row>
    <row r="100" spans="1:16" x14ac:dyDescent="0.35">
      <c r="A100" s="448"/>
      <c r="B100" s="444"/>
      <c r="C100" s="446"/>
      <c r="D100" s="460"/>
      <c r="E100" s="453"/>
      <c r="F100" s="166"/>
      <c r="G100" s="136"/>
      <c r="H100" s="171" t="str">
        <f>IFERROR(VLOOKUP(J100, Vlookups!$A$5:$B$10,2,FALSE),"")</f>
        <v/>
      </c>
      <c r="I100" s="172" t="str">
        <f t="shared" si="2"/>
        <v>There are no planned, implemented or considered activities in this building block</v>
      </c>
      <c r="J100" s="139"/>
      <c r="K100" s="136"/>
      <c r="L100" s="136"/>
      <c r="M100" s="157" t="str">
        <f t="shared" si="3"/>
        <v/>
      </c>
      <c r="N100" s="140"/>
      <c r="O100" s="140"/>
      <c r="P100" s="181"/>
    </row>
    <row r="101" spans="1:16" x14ac:dyDescent="0.35">
      <c r="A101" s="448"/>
      <c r="B101" s="444"/>
      <c r="C101" s="446"/>
      <c r="D101" s="460"/>
      <c r="E101" s="453"/>
      <c r="F101" s="165"/>
      <c r="G101" s="136"/>
      <c r="H101" s="171" t="str">
        <f>IFERROR(VLOOKUP(J101, Vlookups!$A$5:$B$10,2,FALSE),"")</f>
        <v/>
      </c>
      <c r="I101" s="172" t="str">
        <f t="shared" si="2"/>
        <v>There are no planned, implemented or considered activities in this building block</v>
      </c>
      <c r="J101" s="139"/>
      <c r="K101" s="136"/>
      <c r="L101" s="136"/>
      <c r="M101" s="157" t="str">
        <f t="shared" si="3"/>
        <v/>
      </c>
      <c r="N101" s="140"/>
      <c r="O101" s="140"/>
      <c r="P101" s="181"/>
    </row>
    <row r="102" spans="1:16" x14ac:dyDescent="0.35">
      <c r="A102" s="448"/>
      <c r="B102" s="444"/>
      <c r="C102" s="446"/>
      <c r="D102" s="460"/>
      <c r="E102" s="454"/>
      <c r="F102" s="167"/>
      <c r="G102" s="142"/>
      <c r="H102" s="171" t="str">
        <f>IFERROR(VLOOKUP(J102, Vlookups!$A$5:$B$10,2,FALSE),"")</f>
        <v/>
      </c>
      <c r="I102" s="172" t="str">
        <f t="shared" si="2"/>
        <v>There are no planned, implemented or considered activities in this building block</v>
      </c>
      <c r="J102" s="143"/>
      <c r="K102" s="142"/>
      <c r="L102" s="142"/>
      <c r="M102" s="156" t="str">
        <f t="shared" si="3"/>
        <v/>
      </c>
      <c r="N102" s="144"/>
      <c r="O102" s="144"/>
      <c r="P102" s="184"/>
    </row>
    <row r="103" spans="1:16" x14ac:dyDescent="0.35">
      <c r="A103" s="448"/>
      <c r="B103" s="444" t="s">
        <v>147</v>
      </c>
      <c r="C103" s="446" t="s">
        <v>237</v>
      </c>
      <c r="D103" s="451" t="s">
        <v>238</v>
      </c>
      <c r="E103" s="452" t="s">
        <v>220</v>
      </c>
      <c r="F103" s="168"/>
      <c r="G103" s="145"/>
      <c r="H103" s="171" t="str">
        <f>IFERROR(VLOOKUP(J103, Vlookups!$A$5:$B$10,2,FALSE),"")</f>
        <v/>
      </c>
      <c r="I103" s="172" t="str">
        <f t="shared" si="2"/>
        <v>There are no planned, implemented or considered activities in this building block</v>
      </c>
      <c r="J103" s="147"/>
      <c r="K103" s="146"/>
      <c r="L103" s="172"/>
      <c r="M103" s="157" t="str">
        <f t="shared" si="3"/>
        <v/>
      </c>
      <c r="N103" s="158"/>
      <c r="O103" s="148"/>
      <c r="P103" s="185"/>
    </row>
    <row r="104" spans="1:16" x14ac:dyDescent="0.35">
      <c r="A104" s="448"/>
      <c r="B104" s="444"/>
      <c r="C104" s="450"/>
      <c r="D104" s="451"/>
      <c r="E104" s="453"/>
      <c r="F104" s="164"/>
      <c r="G104" s="136"/>
      <c r="H104" s="171" t="str">
        <f>IFERROR(VLOOKUP(J104, Vlookups!$A$5:$B$10,2,FALSE),"")</f>
        <v/>
      </c>
      <c r="I104" s="172" t="str">
        <f t="shared" si="2"/>
        <v>There are no planned, implemented or considered activities in this building block</v>
      </c>
      <c r="J104" s="139"/>
      <c r="K104" s="136"/>
      <c r="L104" s="136"/>
      <c r="M104" s="157" t="str">
        <f t="shared" si="3"/>
        <v/>
      </c>
      <c r="N104" s="140"/>
      <c r="O104" s="140"/>
      <c r="P104" s="181"/>
    </row>
    <row r="105" spans="1:16" x14ac:dyDescent="0.35">
      <c r="A105" s="448"/>
      <c r="B105" s="444"/>
      <c r="C105" s="450"/>
      <c r="D105" s="451"/>
      <c r="E105" s="453"/>
      <c r="F105" s="164"/>
      <c r="G105" s="136"/>
      <c r="H105" s="171" t="str">
        <f>IFERROR(VLOOKUP(J105, Vlookups!$A$5:$B$10,2,FALSE),"")</f>
        <v/>
      </c>
      <c r="I105" s="172" t="str">
        <f t="shared" si="2"/>
        <v>There are no planned, implemented or considered activities in this building block</v>
      </c>
      <c r="J105" s="139"/>
      <c r="K105" s="136"/>
      <c r="L105" s="136"/>
      <c r="M105" s="157" t="str">
        <f t="shared" si="3"/>
        <v/>
      </c>
      <c r="N105" s="140"/>
      <c r="O105" s="140"/>
      <c r="P105" s="181"/>
    </row>
    <row r="106" spans="1:16" x14ac:dyDescent="0.35">
      <c r="A106" s="448"/>
      <c r="B106" s="444"/>
      <c r="C106" s="450"/>
      <c r="D106" s="451"/>
      <c r="E106" s="453"/>
      <c r="F106" s="164"/>
      <c r="G106" s="136"/>
      <c r="H106" s="171" t="str">
        <f>IFERROR(VLOOKUP(J106, Vlookups!$A$5:$B$10,2,FALSE),"")</f>
        <v/>
      </c>
      <c r="I106" s="172" t="str">
        <f t="shared" si="2"/>
        <v>There are no planned, implemented or considered activities in this building block</v>
      </c>
      <c r="J106" s="139"/>
      <c r="K106" s="136"/>
      <c r="L106" s="136"/>
      <c r="M106" s="157" t="str">
        <f t="shared" si="3"/>
        <v/>
      </c>
      <c r="N106" s="140"/>
      <c r="O106" s="140"/>
      <c r="P106" s="181"/>
    </row>
    <row r="107" spans="1:16" x14ac:dyDescent="0.35">
      <c r="A107" s="448"/>
      <c r="B107" s="444"/>
      <c r="C107" s="450"/>
      <c r="D107" s="451"/>
      <c r="E107" s="453"/>
      <c r="F107" s="164"/>
      <c r="G107" s="136"/>
      <c r="H107" s="171" t="str">
        <f>IFERROR(VLOOKUP(J107, Vlookups!$A$5:$B$10,2,FALSE),"")</f>
        <v/>
      </c>
      <c r="I107" s="172" t="str">
        <f t="shared" si="2"/>
        <v>There are no planned, implemented or considered activities in this building block</v>
      </c>
      <c r="J107" s="139"/>
      <c r="K107" s="136"/>
      <c r="L107" s="136"/>
      <c r="M107" s="157" t="str">
        <f t="shared" si="3"/>
        <v/>
      </c>
      <c r="N107" s="140"/>
      <c r="O107" s="140"/>
      <c r="P107" s="181"/>
    </row>
    <row r="108" spans="1:16" x14ac:dyDescent="0.35">
      <c r="A108" s="448"/>
      <c r="B108" s="444"/>
      <c r="C108" s="450"/>
      <c r="D108" s="451"/>
      <c r="E108" s="453"/>
      <c r="F108" s="164"/>
      <c r="G108" s="136"/>
      <c r="H108" s="171" t="str">
        <f>IFERROR(VLOOKUP(J108, Vlookups!$A$5:$B$10,2,FALSE),"")</f>
        <v/>
      </c>
      <c r="I108" s="172" t="str">
        <f t="shared" si="2"/>
        <v>There are no planned, implemented or considered activities in this building block</v>
      </c>
      <c r="J108" s="139"/>
      <c r="K108" s="136"/>
      <c r="L108" s="136"/>
      <c r="M108" s="157" t="str">
        <f t="shared" si="3"/>
        <v/>
      </c>
      <c r="N108" s="140"/>
      <c r="O108" s="140"/>
      <c r="P108" s="181"/>
    </row>
    <row r="109" spans="1:16" x14ac:dyDescent="0.35">
      <c r="A109" s="448"/>
      <c r="B109" s="444"/>
      <c r="C109" s="450"/>
      <c r="D109" s="451"/>
      <c r="E109" s="453"/>
      <c r="F109" s="164"/>
      <c r="G109" s="136"/>
      <c r="H109" s="171" t="str">
        <f>IFERROR(VLOOKUP(J109, Vlookups!$A$5:$B$10,2,FALSE),"")</f>
        <v/>
      </c>
      <c r="I109" s="172" t="str">
        <f t="shared" si="2"/>
        <v>There are no planned, implemented or considered activities in this building block</v>
      </c>
      <c r="J109" s="139"/>
      <c r="K109" s="136"/>
      <c r="L109" s="136"/>
      <c r="M109" s="157" t="str">
        <f t="shared" si="3"/>
        <v/>
      </c>
      <c r="N109" s="140"/>
      <c r="O109" s="140"/>
      <c r="P109" s="181"/>
    </row>
    <row r="110" spans="1:16" x14ac:dyDescent="0.35">
      <c r="A110" s="448"/>
      <c r="B110" s="444"/>
      <c r="C110" s="450"/>
      <c r="D110" s="451"/>
      <c r="E110" s="453"/>
      <c r="F110" s="164"/>
      <c r="G110" s="136"/>
      <c r="H110" s="171" t="str">
        <f>IFERROR(VLOOKUP(J110, Vlookups!$A$5:$B$10,2,FALSE),"")</f>
        <v/>
      </c>
      <c r="I110" s="172" t="str">
        <f t="shared" si="2"/>
        <v>There are no planned, implemented or considered activities in this building block</v>
      </c>
      <c r="J110" s="139"/>
      <c r="K110" s="136"/>
      <c r="L110" s="136"/>
      <c r="M110" s="157" t="str">
        <f t="shared" si="3"/>
        <v/>
      </c>
      <c r="N110" s="140"/>
      <c r="O110" s="140"/>
      <c r="P110" s="181"/>
    </row>
    <row r="111" spans="1:16" x14ac:dyDescent="0.35">
      <c r="A111" s="448"/>
      <c r="B111" s="444"/>
      <c r="C111" s="450"/>
      <c r="D111" s="451"/>
      <c r="E111" s="453"/>
      <c r="F111" s="164"/>
      <c r="G111" s="136"/>
      <c r="H111" s="171" t="str">
        <f>IFERROR(VLOOKUP(J111, Vlookups!$A$5:$B$10,2,FALSE),"")</f>
        <v/>
      </c>
      <c r="I111" s="172" t="str">
        <f t="shared" si="2"/>
        <v>There are no planned, implemented or considered activities in this building block</v>
      </c>
      <c r="J111" s="139"/>
      <c r="K111" s="136"/>
      <c r="L111" s="136"/>
      <c r="M111" s="157" t="str">
        <f t="shared" si="3"/>
        <v/>
      </c>
      <c r="N111" s="140"/>
      <c r="O111" s="140"/>
      <c r="P111" s="181"/>
    </row>
    <row r="112" spans="1:16" x14ac:dyDescent="0.35">
      <c r="A112" s="448"/>
      <c r="B112" s="444"/>
      <c r="C112" s="450"/>
      <c r="D112" s="451"/>
      <c r="E112" s="453"/>
      <c r="F112" s="164"/>
      <c r="G112" s="136"/>
      <c r="H112" s="171" t="str">
        <f>IFERROR(VLOOKUP(J112, Vlookups!$A$5:$B$10,2,FALSE),"")</f>
        <v/>
      </c>
      <c r="I112" s="172" t="str">
        <f t="shared" si="2"/>
        <v>There are no planned, implemented or considered activities in this building block</v>
      </c>
      <c r="J112" s="139"/>
      <c r="K112" s="136"/>
      <c r="L112" s="136"/>
      <c r="M112" s="157" t="str">
        <f t="shared" si="3"/>
        <v/>
      </c>
      <c r="N112" s="140"/>
      <c r="O112" s="140"/>
      <c r="P112" s="181"/>
    </row>
    <row r="113" spans="1:16" x14ac:dyDescent="0.35">
      <c r="A113" s="448"/>
      <c r="B113" s="444"/>
      <c r="C113" s="450"/>
      <c r="D113" s="451"/>
      <c r="E113" s="453"/>
      <c r="F113" s="164"/>
      <c r="G113" s="136"/>
      <c r="H113" s="171" t="str">
        <f>IFERROR(VLOOKUP(J113, Vlookups!$A$5:$B$10,2,FALSE),"")</f>
        <v/>
      </c>
      <c r="I113" s="172" t="str">
        <f t="shared" si="2"/>
        <v>There are no planned, implemented or considered activities in this building block</v>
      </c>
      <c r="J113" s="139"/>
      <c r="K113" s="136"/>
      <c r="L113" s="136"/>
      <c r="M113" s="157" t="str">
        <f t="shared" si="3"/>
        <v/>
      </c>
      <c r="N113" s="140"/>
      <c r="O113" s="140"/>
      <c r="P113" s="181"/>
    </row>
    <row r="114" spans="1:16" x14ac:dyDescent="0.35">
      <c r="A114" s="448"/>
      <c r="B114" s="444"/>
      <c r="C114" s="450"/>
      <c r="D114" s="451"/>
      <c r="E114" s="453"/>
      <c r="F114" s="165"/>
      <c r="G114" s="136"/>
      <c r="H114" s="171" t="str">
        <f>IFERROR(VLOOKUP(J114, Vlookups!$A$5:$B$10,2,FALSE),"")</f>
        <v/>
      </c>
      <c r="I114" s="172" t="str">
        <f t="shared" si="2"/>
        <v>There are no planned, implemented or considered activities in this building block</v>
      </c>
      <c r="J114" s="139"/>
      <c r="K114" s="136"/>
      <c r="L114" s="136"/>
      <c r="M114" s="157" t="str">
        <f t="shared" si="3"/>
        <v/>
      </c>
      <c r="N114" s="140"/>
      <c r="O114" s="140"/>
      <c r="P114" s="181"/>
    </row>
    <row r="115" spans="1:16" x14ac:dyDescent="0.35">
      <c r="A115" s="448"/>
      <c r="B115" s="444"/>
      <c r="C115" s="450"/>
      <c r="D115" s="451"/>
      <c r="E115" s="453"/>
      <c r="F115" s="165"/>
      <c r="G115" s="136"/>
      <c r="H115" s="171" t="str">
        <f>IFERROR(VLOOKUP(J115, Vlookups!$A$5:$B$10,2,FALSE),"")</f>
        <v/>
      </c>
      <c r="I115" s="172" t="str">
        <f t="shared" si="2"/>
        <v>There are no planned, implemented or considered activities in this building block</v>
      </c>
      <c r="J115" s="139"/>
      <c r="K115" s="138"/>
      <c r="L115" s="138"/>
      <c r="M115" s="157" t="str">
        <f t="shared" si="3"/>
        <v/>
      </c>
      <c r="N115" s="141"/>
      <c r="O115" s="141"/>
      <c r="P115" s="183"/>
    </row>
    <row r="116" spans="1:16" x14ac:dyDescent="0.35">
      <c r="A116" s="448"/>
      <c r="B116" s="444"/>
      <c r="C116" s="450"/>
      <c r="D116" s="451"/>
      <c r="E116" s="453"/>
      <c r="F116" s="166"/>
      <c r="G116" s="136"/>
      <c r="H116" s="171" t="str">
        <f>IFERROR(VLOOKUP(J116, Vlookups!$A$5:$B$10,2,FALSE),"")</f>
        <v/>
      </c>
      <c r="I116" s="172" t="str">
        <f t="shared" si="2"/>
        <v>There are no planned, implemented or considered activities in this building block</v>
      </c>
      <c r="J116" s="139"/>
      <c r="K116" s="136"/>
      <c r="L116" s="136"/>
      <c r="M116" s="157" t="str">
        <f t="shared" si="3"/>
        <v/>
      </c>
      <c r="N116" s="140"/>
      <c r="O116" s="140"/>
      <c r="P116" s="181"/>
    </row>
    <row r="117" spans="1:16" x14ac:dyDescent="0.35">
      <c r="A117" s="448"/>
      <c r="B117" s="444"/>
      <c r="C117" s="450"/>
      <c r="D117" s="451"/>
      <c r="E117" s="453"/>
      <c r="F117" s="164"/>
      <c r="G117" s="136"/>
      <c r="H117" s="171" t="str">
        <f>IFERROR(VLOOKUP(J117, Vlookups!$A$5:$B$10,2,FALSE),"")</f>
        <v/>
      </c>
      <c r="I117" s="172" t="str">
        <f t="shared" si="2"/>
        <v>There are no planned, implemented or considered activities in this building block</v>
      </c>
      <c r="J117" s="139"/>
      <c r="K117" s="136"/>
      <c r="L117" s="136"/>
      <c r="M117" s="157" t="str">
        <f t="shared" si="3"/>
        <v/>
      </c>
      <c r="N117" s="140"/>
      <c r="O117" s="140"/>
      <c r="P117" s="181"/>
    </row>
    <row r="118" spans="1:16" x14ac:dyDescent="0.35">
      <c r="A118" s="448"/>
      <c r="B118" s="444"/>
      <c r="C118" s="450"/>
      <c r="D118" s="451"/>
      <c r="E118" s="453"/>
      <c r="F118" s="165"/>
      <c r="G118" s="136"/>
      <c r="H118" s="171" t="str">
        <f>IFERROR(VLOOKUP(J118, Vlookups!$A$5:$B$10,2,FALSE),"")</f>
        <v/>
      </c>
      <c r="I118" s="172" t="str">
        <f t="shared" si="2"/>
        <v>There are no planned, implemented or considered activities in this building block</v>
      </c>
      <c r="J118" s="139"/>
      <c r="K118" s="138"/>
      <c r="L118" s="138"/>
      <c r="M118" s="157" t="str">
        <f t="shared" si="3"/>
        <v/>
      </c>
      <c r="N118" s="141"/>
      <c r="O118" s="141"/>
      <c r="P118" s="183"/>
    </row>
    <row r="119" spans="1:16" x14ac:dyDescent="0.35">
      <c r="A119" s="448"/>
      <c r="B119" s="444"/>
      <c r="C119" s="450"/>
      <c r="D119" s="451"/>
      <c r="E119" s="453"/>
      <c r="F119" s="165"/>
      <c r="G119" s="136"/>
      <c r="H119" s="171" t="str">
        <f>IFERROR(VLOOKUP(J119, Vlookups!$A$5:$B$10,2,FALSE),"")</f>
        <v/>
      </c>
      <c r="I119" s="172" t="str">
        <f t="shared" si="2"/>
        <v>There are no planned, implemented or considered activities in this building block</v>
      </c>
      <c r="J119" s="139"/>
      <c r="K119" s="138"/>
      <c r="L119" s="138"/>
      <c r="M119" s="157" t="str">
        <f t="shared" si="3"/>
        <v/>
      </c>
      <c r="N119" s="141"/>
      <c r="O119" s="141"/>
      <c r="P119" s="183"/>
    </row>
    <row r="120" spans="1:16" x14ac:dyDescent="0.35">
      <c r="A120" s="448"/>
      <c r="B120" s="444"/>
      <c r="C120" s="450"/>
      <c r="D120" s="451"/>
      <c r="E120" s="453"/>
      <c r="F120" s="166"/>
      <c r="G120" s="136"/>
      <c r="H120" s="171" t="str">
        <f>IFERROR(VLOOKUP(J120, Vlookups!$A$5:$B$10,2,FALSE),"")</f>
        <v/>
      </c>
      <c r="I120" s="172" t="str">
        <f t="shared" si="2"/>
        <v>There are no planned, implemented or considered activities in this building block</v>
      </c>
      <c r="J120" s="139"/>
      <c r="K120" s="138"/>
      <c r="L120" s="138"/>
      <c r="M120" s="157" t="str">
        <f t="shared" si="3"/>
        <v/>
      </c>
      <c r="N120" s="141"/>
      <c r="O120" s="141"/>
      <c r="P120" s="183"/>
    </row>
    <row r="121" spans="1:16" x14ac:dyDescent="0.35">
      <c r="A121" s="448"/>
      <c r="B121" s="444"/>
      <c r="C121" s="450"/>
      <c r="D121" s="451"/>
      <c r="E121" s="453"/>
      <c r="F121" s="165"/>
      <c r="G121" s="136"/>
      <c r="H121" s="171" t="str">
        <f>IFERROR(VLOOKUP(J121, Vlookups!$A$5:$B$10,2,FALSE),"")</f>
        <v/>
      </c>
      <c r="I121" s="172" t="str">
        <f t="shared" si="2"/>
        <v>There are no planned, implemented or considered activities in this building block</v>
      </c>
      <c r="J121" s="139"/>
      <c r="K121" s="136"/>
      <c r="L121" s="136"/>
      <c r="M121" s="157" t="str">
        <f t="shared" si="3"/>
        <v/>
      </c>
      <c r="N121" s="140"/>
      <c r="O121" s="140"/>
      <c r="P121" s="181"/>
    </row>
    <row r="122" spans="1:16" x14ac:dyDescent="0.35">
      <c r="A122" s="448"/>
      <c r="B122" s="444"/>
      <c r="C122" s="450"/>
      <c r="D122" s="451"/>
      <c r="E122" s="454"/>
      <c r="F122" s="167"/>
      <c r="G122" s="142"/>
      <c r="H122" s="171" t="str">
        <f>IFERROR(VLOOKUP(J122, Vlookups!$A$5:$B$10,2,FALSE),"")</f>
        <v/>
      </c>
      <c r="I122" s="172" t="str">
        <f t="shared" si="2"/>
        <v>There are no planned, implemented or considered activities in this building block</v>
      </c>
      <c r="J122" s="143"/>
      <c r="K122" s="142"/>
      <c r="L122" s="142"/>
      <c r="M122" s="156" t="str">
        <f t="shared" si="3"/>
        <v/>
      </c>
      <c r="N122" s="144"/>
      <c r="O122" s="144"/>
      <c r="P122" s="184"/>
    </row>
    <row r="123" spans="1:16" x14ac:dyDescent="0.35">
      <c r="A123" s="448"/>
      <c r="B123" s="444" t="s">
        <v>148</v>
      </c>
      <c r="C123" s="446" t="s">
        <v>239</v>
      </c>
      <c r="D123" s="451" t="s">
        <v>215</v>
      </c>
      <c r="E123" s="452" t="s">
        <v>219</v>
      </c>
      <c r="F123" s="168"/>
      <c r="G123" s="152"/>
      <c r="H123" s="171" t="str">
        <f>IFERROR(VLOOKUP(J123, Vlookups!$A$5:$B$10,2,FALSE),"")</f>
        <v/>
      </c>
      <c r="I123" s="172" t="str">
        <f t="shared" si="2"/>
        <v>There are no planned, implemented or considered activities in this building block</v>
      </c>
      <c r="J123" s="147"/>
      <c r="K123" s="146"/>
      <c r="L123" s="172"/>
      <c r="M123" s="157" t="str">
        <f t="shared" si="3"/>
        <v/>
      </c>
      <c r="N123" s="158"/>
      <c r="O123" s="148"/>
      <c r="P123" s="185"/>
    </row>
    <row r="124" spans="1:16" x14ac:dyDescent="0.35">
      <c r="A124" s="448"/>
      <c r="B124" s="444"/>
      <c r="C124" s="446"/>
      <c r="D124" s="451"/>
      <c r="E124" s="453"/>
      <c r="F124" s="164"/>
      <c r="G124" s="153"/>
      <c r="H124" s="171" t="str">
        <f>IFERROR(VLOOKUP(J124, Vlookups!$A$5:$B$10,2,FALSE),"")</f>
        <v/>
      </c>
      <c r="I124" s="172" t="str">
        <f t="shared" si="2"/>
        <v>There are no planned, implemented or considered activities in this building block</v>
      </c>
      <c r="J124" s="139"/>
      <c r="K124" s="136"/>
      <c r="L124" s="136"/>
      <c r="M124" s="157" t="str">
        <f t="shared" si="3"/>
        <v/>
      </c>
      <c r="N124" s="140"/>
      <c r="O124" s="140"/>
      <c r="P124" s="181"/>
    </row>
    <row r="125" spans="1:16" x14ac:dyDescent="0.35">
      <c r="A125" s="448"/>
      <c r="B125" s="444"/>
      <c r="C125" s="446"/>
      <c r="D125" s="451"/>
      <c r="E125" s="453"/>
      <c r="F125" s="164"/>
      <c r="G125" s="153"/>
      <c r="H125" s="171" t="str">
        <f>IFERROR(VLOOKUP(J125, Vlookups!$A$5:$B$10,2,FALSE),"")</f>
        <v/>
      </c>
      <c r="I125" s="172" t="str">
        <f t="shared" si="2"/>
        <v>There are no planned, implemented or considered activities in this building block</v>
      </c>
      <c r="J125" s="139"/>
      <c r="K125" s="136"/>
      <c r="L125" s="136"/>
      <c r="M125" s="157" t="str">
        <f t="shared" si="3"/>
        <v/>
      </c>
      <c r="N125" s="140"/>
      <c r="O125" s="140"/>
      <c r="P125" s="181"/>
    </row>
    <row r="126" spans="1:16" x14ac:dyDescent="0.35">
      <c r="A126" s="448"/>
      <c r="B126" s="444"/>
      <c r="C126" s="446"/>
      <c r="D126" s="451"/>
      <c r="E126" s="453"/>
      <c r="F126" s="164"/>
      <c r="G126" s="153"/>
      <c r="H126" s="171" t="str">
        <f>IFERROR(VLOOKUP(J126, Vlookups!$A$5:$B$10,2,FALSE),"")</f>
        <v/>
      </c>
      <c r="I126" s="172" t="str">
        <f t="shared" si="2"/>
        <v>There are no planned, implemented or considered activities in this building block</v>
      </c>
      <c r="J126" s="139"/>
      <c r="K126" s="136"/>
      <c r="L126" s="136"/>
      <c r="M126" s="157" t="str">
        <f t="shared" si="3"/>
        <v/>
      </c>
      <c r="N126" s="140"/>
      <c r="O126" s="140"/>
      <c r="P126" s="181"/>
    </row>
    <row r="127" spans="1:16" x14ac:dyDescent="0.35">
      <c r="A127" s="448"/>
      <c r="B127" s="444"/>
      <c r="C127" s="446"/>
      <c r="D127" s="451"/>
      <c r="E127" s="453"/>
      <c r="F127" s="164"/>
      <c r="G127" s="153"/>
      <c r="H127" s="171" t="str">
        <f>IFERROR(VLOOKUP(J127, Vlookups!$A$5:$B$10,2,FALSE),"")</f>
        <v/>
      </c>
      <c r="I127" s="172" t="str">
        <f t="shared" si="2"/>
        <v>There are no planned, implemented or considered activities in this building block</v>
      </c>
      <c r="J127" s="139"/>
      <c r="K127" s="136"/>
      <c r="L127" s="136"/>
      <c r="M127" s="157" t="str">
        <f t="shared" si="3"/>
        <v/>
      </c>
      <c r="N127" s="140"/>
      <c r="O127" s="140"/>
      <c r="P127" s="181"/>
    </row>
    <row r="128" spans="1:16" x14ac:dyDescent="0.35">
      <c r="A128" s="448"/>
      <c r="B128" s="444"/>
      <c r="C128" s="446"/>
      <c r="D128" s="451"/>
      <c r="E128" s="453"/>
      <c r="F128" s="164"/>
      <c r="G128" s="153"/>
      <c r="H128" s="171" t="str">
        <f>IFERROR(VLOOKUP(J128, Vlookups!$A$5:$B$10,2,FALSE),"")</f>
        <v/>
      </c>
      <c r="I128" s="172" t="str">
        <f t="shared" si="2"/>
        <v>There are no planned, implemented or considered activities in this building block</v>
      </c>
      <c r="J128" s="139"/>
      <c r="K128" s="136"/>
      <c r="L128" s="136"/>
      <c r="M128" s="157" t="str">
        <f t="shared" si="3"/>
        <v/>
      </c>
      <c r="N128" s="140"/>
      <c r="O128" s="140"/>
      <c r="P128" s="181"/>
    </row>
    <row r="129" spans="1:16" x14ac:dyDescent="0.35">
      <c r="A129" s="448"/>
      <c r="B129" s="444"/>
      <c r="C129" s="446"/>
      <c r="D129" s="451"/>
      <c r="E129" s="453"/>
      <c r="F129" s="164"/>
      <c r="G129" s="153"/>
      <c r="H129" s="171" t="str">
        <f>IFERROR(VLOOKUP(J129, Vlookups!$A$5:$B$10,2,FALSE),"")</f>
        <v/>
      </c>
      <c r="I129" s="172" t="str">
        <f t="shared" si="2"/>
        <v>There are no planned, implemented or considered activities in this building block</v>
      </c>
      <c r="J129" s="139"/>
      <c r="K129" s="136"/>
      <c r="L129" s="136"/>
      <c r="M129" s="157" t="str">
        <f t="shared" si="3"/>
        <v/>
      </c>
      <c r="N129" s="140"/>
      <c r="O129" s="140"/>
      <c r="P129" s="181"/>
    </row>
    <row r="130" spans="1:16" x14ac:dyDescent="0.35">
      <c r="A130" s="448"/>
      <c r="B130" s="444"/>
      <c r="C130" s="446"/>
      <c r="D130" s="451"/>
      <c r="E130" s="453"/>
      <c r="F130" s="164"/>
      <c r="G130" s="153"/>
      <c r="H130" s="171" t="str">
        <f>IFERROR(VLOOKUP(J130, Vlookups!$A$5:$B$10,2,FALSE),"")</f>
        <v/>
      </c>
      <c r="I130" s="172" t="str">
        <f t="shared" si="2"/>
        <v>There are no planned, implemented or considered activities in this building block</v>
      </c>
      <c r="J130" s="139"/>
      <c r="K130" s="136"/>
      <c r="L130" s="136"/>
      <c r="M130" s="157" t="str">
        <f t="shared" si="3"/>
        <v/>
      </c>
      <c r="N130" s="140"/>
      <c r="O130" s="140"/>
      <c r="P130" s="181"/>
    </row>
    <row r="131" spans="1:16" x14ac:dyDescent="0.35">
      <c r="A131" s="448"/>
      <c r="B131" s="444"/>
      <c r="C131" s="446"/>
      <c r="D131" s="451"/>
      <c r="E131" s="453"/>
      <c r="F131" s="164"/>
      <c r="G131" s="153"/>
      <c r="H131" s="171" t="str">
        <f>IFERROR(VLOOKUP(J131, Vlookups!$A$5:$B$10,2,FALSE),"")</f>
        <v/>
      </c>
      <c r="I131" s="172" t="str">
        <f t="shared" si="2"/>
        <v>There are no planned, implemented or considered activities in this building block</v>
      </c>
      <c r="J131" s="139"/>
      <c r="K131" s="136"/>
      <c r="L131" s="136"/>
      <c r="M131" s="157" t="str">
        <f t="shared" si="3"/>
        <v/>
      </c>
      <c r="N131" s="140"/>
      <c r="O131" s="140"/>
      <c r="P131" s="181"/>
    </row>
    <row r="132" spans="1:16" x14ac:dyDescent="0.35">
      <c r="A132" s="448"/>
      <c r="B132" s="444"/>
      <c r="C132" s="446"/>
      <c r="D132" s="451"/>
      <c r="E132" s="453"/>
      <c r="F132" s="164"/>
      <c r="G132" s="153"/>
      <c r="H132" s="171" t="str">
        <f>IFERROR(VLOOKUP(J132, Vlookups!$A$5:$B$10,2,FALSE),"")</f>
        <v/>
      </c>
      <c r="I132" s="172" t="str">
        <f t="shared" ref="I132:I195" si="4">IF(H:H=1,"Not in place yet",IF(H:H=2,"In place - not specifically as a mental health initiative",IF(H:H=3,"Ad hoc non-recurrent activities targeting mental health",IF(H:H=4,"Planned, established activities targeting mental health",IF(H:H=5,"Planned, established activities targeting mental health, with metrics",IF(H:H=6,"Planned, established activities targeting mental health, with metrics and outcome evaluations",IF(H:H="","There are no planned, implemented or considered activities in this building block")))))))</f>
        <v>There are no planned, implemented or considered activities in this building block</v>
      </c>
      <c r="J132" s="139"/>
      <c r="K132" s="136"/>
      <c r="L132" s="136"/>
      <c r="M132" s="157" t="str">
        <f t="shared" ref="M132:M195" si="5">IF(SUM(K132:L132)=0,"", SUM(K132:L132))</f>
        <v/>
      </c>
      <c r="N132" s="140"/>
      <c r="O132" s="140"/>
      <c r="P132" s="181"/>
    </row>
    <row r="133" spans="1:16" x14ac:dyDescent="0.35">
      <c r="A133" s="448"/>
      <c r="B133" s="444"/>
      <c r="C133" s="446"/>
      <c r="D133" s="451"/>
      <c r="E133" s="453"/>
      <c r="F133" s="164"/>
      <c r="G133" s="153"/>
      <c r="H133" s="171" t="str">
        <f>IFERROR(VLOOKUP(J133, Vlookups!$A$5:$B$10,2,FALSE),"")</f>
        <v/>
      </c>
      <c r="I133" s="172" t="str">
        <f t="shared" si="4"/>
        <v>There are no planned, implemented or considered activities in this building block</v>
      </c>
      <c r="J133" s="139"/>
      <c r="K133" s="136"/>
      <c r="L133" s="136"/>
      <c r="M133" s="157" t="str">
        <f t="shared" si="5"/>
        <v/>
      </c>
      <c r="N133" s="140"/>
      <c r="O133" s="140"/>
      <c r="P133" s="181"/>
    </row>
    <row r="134" spans="1:16" x14ac:dyDescent="0.35">
      <c r="A134" s="448"/>
      <c r="B134" s="444"/>
      <c r="C134" s="446"/>
      <c r="D134" s="451"/>
      <c r="E134" s="453"/>
      <c r="F134" s="165"/>
      <c r="G134" s="153"/>
      <c r="H134" s="171" t="str">
        <f>IFERROR(VLOOKUP(J134, Vlookups!$A$5:$B$10,2,FALSE),"")</f>
        <v/>
      </c>
      <c r="I134" s="172" t="str">
        <f t="shared" si="4"/>
        <v>There are no planned, implemented or considered activities in this building block</v>
      </c>
      <c r="J134" s="139"/>
      <c r="K134" s="136"/>
      <c r="L134" s="136"/>
      <c r="M134" s="157" t="str">
        <f t="shared" si="5"/>
        <v/>
      </c>
      <c r="N134" s="140"/>
      <c r="O134" s="140"/>
      <c r="P134" s="181"/>
    </row>
    <row r="135" spans="1:16" x14ac:dyDescent="0.35">
      <c r="A135" s="448"/>
      <c r="B135" s="444"/>
      <c r="C135" s="446"/>
      <c r="D135" s="451"/>
      <c r="E135" s="453"/>
      <c r="F135" s="165"/>
      <c r="G135" s="153"/>
      <c r="H135" s="171" t="str">
        <f>IFERROR(VLOOKUP(J135, Vlookups!$A$5:$B$10,2,FALSE),"")</f>
        <v/>
      </c>
      <c r="I135" s="172" t="str">
        <f t="shared" si="4"/>
        <v>There are no planned, implemented or considered activities in this building block</v>
      </c>
      <c r="J135" s="139"/>
      <c r="K135" s="138"/>
      <c r="L135" s="138"/>
      <c r="M135" s="157" t="str">
        <f t="shared" si="5"/>
        <v/>
      </c>
      <c r="N135" s="141"/>
      <c r="O135" s="141"/>
      <c r="P135" s="183"/>
    </row>
    <row r="136" spans="1:16" x14ac:dyDescent="0.35">
      <c r="A136" s="448"/>
      <c r="B136" s="444"/>
      <c r="C136" s="446"/>
      <c r="D136" s="451"/>
      <c r="E136" s="453"/>
      <c r="F136" s="166"/>
      <c r="G136" s="153"/>
      <c r="H136" s="171" t="str">
        <f>IFERROR(VLOOKUP(J136, Vlookups!$A$5:$B$10,2,FALSE),"")</f>
        <v/>
      </c>
      <c r="I136" s="172" t="str">
        <f t="shared" si="4"/>
        <v>There are no planned, implemented or considered activities in this building block</v>
      </c>
      <c r="J136" s="139"/>
      <c r="K136" s="136"/>
      <c r="L136" s="136"/>
      <c r="M136" s="157" t="str">
        <f t="shared" si="5"/>
        <v/>
      </c>
      <c r="N136" s="140"/>
      <c r="O136" s="140"/>
      <c r="P136" s="181"/>
    </row>
    <row r="137" spans="1:16" x14ac:dyDescent="0.35">
      <c r="A137" s="448"/>
      <c r="B137" s="444"/>
      <c r="C137" s="446"/>
      <c r="D137" s="451"/>
      <c r="E137" s="453"/>
      <c r="F137" s="164"/>
      <c r="G137" s="153"/>
      <c r="H137" s="171" t="str">
        <f>IFERROR(VLOOKUP(J137, Vlookups!$A$5:$B$10,2,FALSE),"")</f>
        <v/>
      </c>
      <c r="I137" s="172" t="str">
        <f t="shared" si="4"/>
        <v>There are no planned, implemented or considered activities in this building block</v>
      </c>
      <c r="J137" s="139"/>
      <c r="K137" s="136"/>
      <c r="L137" s="136"/>
      <c r="M137" s="157" t="str">
        <f t="shared" si="5"/>
        <v/>
      </c>
      <c r="N137" s="140"/>
      <c r="O137" s="140"/>
      <c r="P137" s="181"/>
    </row>
    <row r="138" spans="1:16" x14ac:dyDescent="0.35">
      <c r="A138" s="448"/>
      <c r="B138" s="444"/>
      <c r="C138" s="446"/>
      <c r="D138" s="451"/>
      <c r="E138" s="453"/>
      <c r="F138" s="165"/>
      <c r="G138" s="153"/>
      <c r="H138" s="171" t="str">
        <f>IFERROR(VLOOKUP(J138, Vlookups!$A$5:$B$10,2,FALSE),"")</f>
        <v/>
      </c>
      <c r="I138" s="172" t="str">
        <f t="shared" si="4"/>
        <v>There are no planned, implemented or considered activities in this building block</v>
      </c>
      <c r="J138" s="139"/>
      <c r="K138" s="138"/>
      <c r="L138" s="138"/>
      <c r="M138" s="157" t="str">
        <f t="shared" si="5"/>
        <v/>
      </c>
      <c r="N138" s="141"/>
      <c r="O138" s="141"/>
      <c r="P138" s="183"/>
    </row>
    <row r="139" spans="1:16" x14ac:dyDescent="0.35">
      <c r="A139" s="448"/>
      <c r="B139" s="444"/>
      <c r="C139" s="446"/>
      <c r="D139" s="451"/>
      <c r="E139" s="453"/>
      <c r="F139" s="165"/>
      <c r="G139" s="153"/>
      <c r="H139" s="171" t="str">
        <f>IFERROR(VLOOKUP(J139, Vlookups!$A$5:$B$10,2,FALSE),"")</f>
        <v/>
      </c>
      <c r="I139" s="172" t="str">
        <f t="shared" si="4"/>
        <v>There are no planned, implemented or considered activities in this building block</v>
      </c>
      <c r="J139" s="139"/>
      <c r="K139" s="138"/>
      <c r="L139" s="138"/>
      <c r="M139" s="157" t="str">
        <f t="shared" si="5"/>
        <v/>
      </c>
      <c r="N139" s="141"/>
      <c r="O139" s="141"/>
      <c r="P139" s="183"/>
    </row>
    <row r="140" spans="1:16" x14ac:dyDescent="0.35">
      <c r="A140" s="448"/>
      <c r="B140" s="444"/>
      <c r="C140" s="446"/>
      <c r="D140" s="451"/>
      <c r="E140" s="453"/>
      <c r="F140" s="166"/>
      <c r="G140" s="153"/>
      <c r="H140" s="171" t="str">
        <f>IFERROR(VLOOKUP(J140, Vlookups!$A$5:$B$10,2,FALSE),"")</f>
        <v/>
      </c>
      <c r="I140" s="172" t="str">
        <f t="shared" si="4"/>
        <v>There are no planned, implemented or considered activities in this building block</v>
      </c>
      <c r="J140" s="139"/>
      <c r="K140" s="138"/>
      <c r="L140" s="138"/>
      <c r="M140" s="157" t="str">
        <f t="shared" si="5"/>
        <v/>
      </c>
      <c r="N140" s="141"/>
      <c r="O140" s="141"/>
      <c r="P140" s="183"/>
    </row>
    <row r="141" spans="1:16" x14ac:dyDescent="0.35">
      <c r="A141" s="448"/>
      <c r="B141" s="444"/>
      <c r="C141" s="446"/>
      <c r="D141" s="451"/>
      <c r="E141" s="453"/>
      <c r="F141" s="165"/>
      <c r="G141" s="153"/>
      <c r="H141" s="171" t="str">
        <f>IFERROR(VLOOKUP(J141, Vlookups!$A$5:$B$10,2,FALSE),"")</f>
        <v/>
      </c>
      <c r="I141" s="172" t="str">
        <f t="shared" si="4"/>
        <v>There are no planned, implemented or considered activities in this building block</v>
      </c>
      <c r="J141" s="139"/>
      <c r="K141" s="136"/>
      <c r="L141" s="136"/>
      <c r="M141" s="157" t="str">
        <f t="shared" si="5"/>
        <v/>
      </c>
      <c r="N141" s="140"/>
      <c r="O141" s="140"/>
      <c r="P141" s="181"/>
    </row>
    <row r="142" spans="1:16" x14ac:dyDescent="0.35">
      <c r="A142" s="448"/>
      <c r="B142" s="444"/>
      <c r="C142" s="446"/>
      <c r="D142" s="451"/>
      <c r="E142" s="454"/>
      <c r="F142" s="167"/>
      <c r="G142" s="154"/>
      <c r="H142" s="171" t="str">
        <f>IFERROR(VLOOKUP(J142, Vlookups!$A$5:$B$10,2,FALSE),"")</f>
        <v/>
      </c>
      <c r="I142" s="172" t="str">
        <f t="shared" si="4"/>
        <v>There are no planned, implemented or considered activities in this building block</v>
      </c>
      <c r="J142" s="155"/>
      <c r="K142" s="142"/>
      <c r="L142" s="142"/>
      <c r="M142" s="156" t="str">
        <f t="shared" si="5"/>
        <v/>
      </c>
      <c r="N142" s="144"/>
      <c r="O142" s="144"/>
      <c r="P142" s="184"/>
    </row>
    <row r="143" spans="1:16" x14ac:dyDescent="0.35">
      <c r="A143" s="448"/>
      <c r="B143" s="444" t="s">
        <v>149</v>
      </c>
      <c r="C143" s="446" t="s">
        <v>240</v>
      </c>
      <c r="D143" s="451" t="s">
        <v>241</v>
      </c>
      <c r="E143" s="452" t="s">
        <v>218</v>
      </c>
      <c r="F143" s="168"/>
      <c r="G143" s="152"/>
      <c r="H143" s="171" t="str">
        <f>IFERROR(VLOOKUP(J143, Vlookups!$A$5:$B$10,2,FALSE),"")</f>
        <v/>
      </c>
      <c r="I143" s="172" t="str">
        <f t="shared" si="4"/>
        <v>There are no planned, implemented or considered activities in this building block</v>
      </c>
      <c r="J143" s="147"/>
      <c r="K143" s="146"/>
      <c r="L143" s="172"/>
      <c r="M143" s="157" t="str">
        <f t="shared" si="5"/>
        <v/>
      </c>
      <c r="N143" s="158"/>
      <c r="O143" s="148"/>
      <c r="P143" s="185"/>
    </row>
    <row r="144" spans="1:16" x14ac:dyDescent="0.35">
      <c r="A144" s="448"/>
      <c r="B144" s="444"/>
      <c r="C144" s="450"/>
      <c r="D144" s="451"/>
      <c r="E144" s="453"/>
      <c r="F144" s="164"/>
      <c r="G144" s="153"/>
      <c r="H144" s="171" t="str">
        <f>IFERROR(VLOOKUP(J144, Vlookups!$A$5:$B$10,2,FALSE),"")</f>
        <v/>
      </c>
      <c r="I144" s="172" t="str">
        <f t="shared" si="4"/>
        <v>There are no planned, implemented or considered activities in this building block</v>
      </c>
      <c r="J144" s="139"/>
      <c r="K144" s="136"/>
      <c r="L144" s="136"/>
      <c r="M144" s="157" t="str">
        <f t="shared" si="5"/>
        <v/>
      </c>
      <c r="N144" s="140"/>
      <c r="O144" s="140"/>
      <c r="P144" s="181"/>
    </row>
    <row r="145" spans="1:16" x14ac:dyDescent="0.35">
      <c r="A145" s="448"/>
      <c r="B145" s="444"/>
      <c r="C145" s="450"/>
      <c r="D145" s="451"/>
      <c r="E145" s="453"/>
      <c r="F145" s="164"/>
      <c r="G145" s="153"/>
      <c r="H145" s="171" t="str">
        <f>IFERROR(VLOOKUP(J145, Vlookups!$A$5:$B$10,2,FALSE),"")</f>
        <v/>
      </c>
      <c r="I145" s="172" t="str">
        <f t="shared" si="4"/>
        <v>There are no planned, implemented or considered activities in this building block</v>
      </c>
      <c r="J145" s="139"/>
      <c r="K145" s="136"/>
      <c r="L145" s="136"/>
      <c r="M145" s="157" t="str">
        <f t="shared" si="5"/>
        <v/>
      </c>
      <c r="N145" s="140"/>
      <c r="O145" s="140"/>
      <c r="P145" s="181"/>
    </row>
    <row r="146" spans="1:16" x14ac:dyDescent="0.35">
      <c r="A146" s="448"/>
      <c r="B146" s="444"/>
      <c r="C146" s="450"/>
      <c r="D146" s="451"/>
      <c r="E146" s="453"/>
      <c r="F146" s="164"/>
      <c r="G146" s="153"/>
      <c r="H146" s="171" t="str">
        <f>IFERROR(VLOOKUP(J146, Vlookups!$A$5:$B$10,2,FALSE),"")</f>
        <v/>
      </c>
      <c r="I146" s="172" t="str">
        <f t="shared" si="4"/>
        <v>There are no planned, implemented or considered activities in this building block</v>
      </c>
      <c r="J146" s="139"/>
      <c r="K146" s="136"/>
      <c r="L146" s="136"/>
      <c r="M146" s="157" t="str">
        <f t="shared" si="5"/>
        <v/>
      </c>
      <c r="N146" s="140"/>
      <c r="O146" s="140"/>
      <c r="P146" s="181"/>
    </row>
    <row r="147" spans="1:16" x14ac:dyDescent="0.35">
      <c r="A147" s="448"/>
      <c r="B147" s="444"/>
      <c r="C147" s="450"/>
      <c r="D147" s="451"/>
      <c r="E147" s="453"/>
      <c r="F147" s="164"/>
      <c r="G147" s="153"/>
      <c r="H147" s="171" t="str">
        <f>IFERROR(VLOOKUP(J147, Vlookups!$A$5:$B$10,2,FALSE),"")</f>
        <v/>
      </c>
      <c r="I147" s="172" t="str">
        <f t="shared" si="4"/>
        <v>There are no planned, implemented or considered activities in this building block</v>
      </c>
      <c r="J147" s="139"/>
      <c r="K147" s="136"/>
      <c r="L147" s="136"/>
      <c r="M147" s="157" t="str">
        <f t="shared" si="5"/>
        <v/>
      </c>
      <c r="N147" s="140"/>
      <c r="O147" s="140"/>
      <c r="P147" s="181"/>
    </row>
    <row r="148" spans="1:16" x14ac:dyDescent="0.35">
      <c r="A148" s="448"/>
      <c r="B148" s="444"/>
      <c r="C148" s="450"/>
      <c r="D148" s="451"/>
      <c r="E148" s="453"/>
      <c r="F148" s="164"/>
      <c r="G148" s="153"/>
      <c r="H148" s="171" t="str">
        <f>IFERROR(VLOOKUP(J148, Vlookups!$A$5:$B$10,2,FALSE),"")</f>
        <v/>
      </c>
      <c r="I148" s="172" t="str">
        <f t="shared" si="4"/>
        <v>There are no planned, implemented or considered activities in this building block</v>
      </c>
      <c r="J148" s="139"/>
      <c r="K148" s="136"/>
      <c r="L148" s="136"/>
      <c r="M148" s="157" t="str">
        <f t="shared" si="5"/>
        <v/>
      </c>
      <c r="N148" s="140"/>
      <c r="O148" s="140"/>
      <c r="P148" s="181"/>
    </row>
    <row r="149" spans="1:16" x14ac:dyDescent="0.35">
      <c r="A149" s="448"/>
      <c r="B149" s="444"/>
      <c r="C149" s="450"/>
      <c r="D149" s="451"/>
      <c r="E149" s="453"/>
      <c r="F149" s="164"/>
      <c r="G149" s="153"/>
      <c r="H149" s="171" t="str">
        <f>IFERROR(VLOOKUP(J149, Vlookups!$A$5:$B$10,2,FALSE),"")</f>
        <v/>
      </c>
      <c r="I149" s="172" t="str">
        <f t="shared" si="4"/>
        <v>There are no planned, implemented or considered activities in this building block</v>
      </c>
      <c r="J149" s="139"/>
      <c r="K149" s="136"/>
      <c r="L149" s="136"/>
      <c r="M149" s="157" t="str">
        <f t="shared" si="5"/>
        <v/>
      </c>
      <c r="N149" s="140"/>
      <c r="O149" s="140"/>
      <c r="P149" s="181"/>
    </row>
    <row r="150" spans="1:16" x14ac:dyDescent="0.35">
      <c r="A150" s="448"/>
      <c r="B150" s="444"/>
      <c r="C150" s="450"/>
      <c r="D150" s="451"/>
      <c r="E150" s="453"/>
      <c r="F150" s="164"/>
      <c r="G150" s="153"/>
      <c r="H150" s="171" t="str">
        <f>IFERROR(VLOOKUP(J150, Vlookups!$A$5:$B$10,2,FALSE),"")</f>
        <v/>
      </c>
      <c r="I150" s="172" t="str">
        <f t="shared" si="4"/>
        <v>There are no planned, implemented or considered activities in this building block</v>
      </c>
      <c r="J150" s="139"/>
      <c r="K150" s="136"/>
      <c r="L150" s="136"/>
      <c r="M150" s="157" t="str">
        <f t="shared" si="5"/>
        <v/>
      </c>
      <c r="N150" s="140"/>
      <c r="O150" s="140"/>
      <c r="P150" s="181"/>
    </row>
    <row r="151" spans="1:16" x14ac:dyDescent="0.35">
      <c r="A151" s="448"/>
      <c r="B151" s="444"/>
      <c r="C151" s="450"/>
      <c r="D151" s="451"/>
      <c r="E151" s="453"/>
      <c r="F151" s="164"/>
      <c r="G151" s="153"/>
      <c r="H151" s="171" t="str">
        <f>IFERROR(VLOOKUP(J151, Vlookups!$A$5:$B$10,2,FALSE),"")</f>
        <v/>
      </c>
      <c r="I151" s="172" t="str">
        <f t="shared" si="4"/>
        <v>There are no planned, implemented or considered activities in this building block</v>
      </c>
      <c r="J151" s="139"/>
      <c r="K151" s="136"/>
      <c r="L151" s="136"/>
      <c r="M151" s="157" t="str">
        <f t="shared" si="5"/>
        <v/>
      </c>
      <c r="N151" s="140"/>
      <c r="O151" s="140"/>
      <c r="P151" s="181"/>
    </row>
    <row r="152" spans="1:16" x14ac:dyDescent="0.35">
      <c r="A152" s="448"/>
      <c r="B152" s="444"/>
      <c r="C152" s="450"/>
      <c r="D152" s="451"/>
      <c r="E152" s="453"/>
      <c r="F152" s="164"/>
      <c r="G152" s="153"/>
      <c r="H152" s="171" t="str">
        <f>IFERROR(VLOOKUP(J152, Vlookups!$A$5:$B$10,2,FALSE),"")</f>
        <v/>
      </c>
      <c r="I152" s="172" t="str">
        <f t="shared" si="4"/>
        <v>There are no planned, implemented or considered activities in this building block</v>
      </c>
      <c r="J152" s="139"/>
      <c r="K152" s="136"/>
      <c r="L152" s="136"/>
      <c r="M152" s="157" t="str">
        <f t="shared" si="5"/>
        <v/>
      </c>
      <c r="N152" s="140"/>
      <c r="O152" s="140"/>
      <c r="P152" s="181"/>
    </row>
    <row r="153" spans="1:16" x14ac:dyDescent="0.35">
      <c r="A153" s="448"/>
      <c r="B153" s="444"/>
      <c r="C153" s="450"/>
      <c r="D153" s="451"/>
      <c r="E153" s="453"/>
      <c r="F153" s="164"/>
      <c r="G153" s="153"/>
      <c r="H153" s="171" t="str">
        <f>IFERROR(VLOOKUP(J153, Vlookups!$A$5:$B$10,2,FALSE),"")</f>
        <v/>
      </c>
      <c r="I153" s="172" t="str">
        <f t="shared" si="4"/>
        <v>There are no planned, implemented or considered activities in this building block</v>
      </c>
      <c r="J153" s="139"/>
      <c r="K153" s="136"/>
      <c r="L153" s="136"/>
      <c r="M153" s="157" t="str">
        <f t="shared" si="5"/>
        <v/>
      </c>
      <c r="N153" s="140"/>
      <c r="O153" s="140"/>
      <c r="P153" s="181"/>
    </row>
    <row r="154" spans="1:16" x14ac:dyDescent="0.35">
      <c r="A154" s="448"/>
      <c r="B154" s="444"/>
      <c r="C154" s="450"/>
      <c r="D154" s="451"/>
      <c r="E154" s="453"/>
      <c r="F154" s="165"/>
      <c r="G154" s="153"/>
      <c r="H154" s="171" t="str">
        <f>IFERROR(VLOOKUP(J154, Vlookups!$A$5:$B$10,2,FALSE),"")</f>
        <v/>
      </c>
      <c r="I154" s="172" t="str">
        <f t="shared" si="4"/>
        <v>There are no planned, implemented or considered activities in this building block</v>
      </c>
      <c r="J154" s="139"/>
      <c r="K154" s="136"/>
      <c r="L154" s="136"/>
      <c r="M154" s="157" t="str">
        <f t="shared" si="5"/>
        <v/>
      </c>
      <c r="N154" s="140"/>
      <c r="O154" s="140"/>
      <c r="P154" s="181"/>
    </row>
    <row r="155" spans="1:16" x14ac:dyDescent="0.35">
      <c r="A155" s="448"/>
      <c r="B155" s="444"/>
      <c r="C155" s="450"/>
      <c r="D155" s="451"/>
      <c r="E155" s="453"/>
      <c r="F155" s="165"/>
      <c r="G155" s="153"/>
      <c r="H155" s="171" t="str">
        <f>IFERROR(VLOOKUP(J155, Vlookups!$A$5:$B$10,2,FALSE),"")</f>
        <v/>
      </c>
      <c r="I155" s="172" t="str">
        <f t="shared" si="4"/>
        <v>There are no planned, implemented or considered activities in this building block</v>
      </c>
      <c r="J155" s="139"/>
      <c r="K155" s="136"/>
      <c r="L155" s="136"/>
      <c r="M155" s="157" t="str">
        <f t="shared" si="5"/>
        <v/>
      </c>
      <c r="N155" s="140"/>
      <c r="O155" s="140"/>
      <c r="P155" s="181"/>
    </row>
    <row r="156" spans="1:16" x14ac:dyDescent="0.35">
      <c r="A156" s="448"/>
      <c r="B156" s="444"/>
      <c r="C156" s="450"/>
      <c r="D156" s="451"/>
      <c r="E156" s="453"/>
      <c r="F156" s="166"/>
      <c r="G156" s="153"/>
      <c r="H156" s="171" t="str">
        <f>IFERROR(VLOOKUP(J156, Vlookups!$A$5:$B$10,2,FALSE),"")</f>
        <v/>
      </c>
      <c r="I156" s="172" t="str">
        <f t="shared" si="4"/>
        <v>There are no planned, implemented or considered activities in this building block</v>
      </c>
      <c r="J156" s="139"/>
      <c r="K156" s="136"/>
      <c r="L156" s="136"/>
      <c r="M156" s="157" t="str">
        <f t="shared" si="5"/>
        <v/>
      </c>
      <c r="N156" s="140"/>
      <c r="O156" s="140"/>
      <c r="P156" s="181"/>
    </row>
    <row r="157" spans="1:16" x14ac:dyDescent="0.35">
      <c r="A157" s="448"/>
      <c r="B157" s="444"/>
      <c r="C157" s="450"/>
      <c r="D157" s="451"/>
      <c r="E157" s="453"/>
      <c r="F157" s="164"/>
      <c r="G157" s="153"/>
      <c r="H157" s="171" t="str">
        <f>IFERROR(VLOOKUP(J157, Vlookups!$A$5:$B$10,2,FALSE),"")</f>
        <v/>
      </c>
      <c r="I157" s="172" t="str">
        <f t="shared" si="4"/>
        <v>There are no planned, implemented or considered activities in this building block</v>
      </c>
      <c r="J157" s="139"/>
      <c r="K157" s="136"/>
      <c r="L157" s="136"/>
      <c r="M157" s="157" t="str">
        <f t="shared" si="5"/>
        <v/>
      </c>
      <c r="N157" s="140"/>
      <c r="O157" s="140"/>
      <c r="P157" s="181"/>
    </row>
    <row r="158" spans="1:16" x14ac:dyDescent="0.35">
      <c r="A158" s="448"/>
      <c r="B158" s="444"/>
      <c r="C158" s="450"/>
      <c r="D158" s="451"/>
      <c r="E158" s="453"/>
      <c r="F158" s="165"/>
      <c r="G158" s="153"/>
      <c r="H158" s="171" t="str">
        <f>IFERROR(VLOOKUP(J158, Vlookups!$A$5:$B$10,2,FALSE),"")</f>
        <v/>
      </c>
      <c r="I158" s="172" t="str">
        <f t="shared" si="4"/>
        <v>There are no planned, implemented or considered activities in this building block</v>
      </c>
      <c r="J158" s="139"/>
      <c r="K158" s="138"/>
      <c r="L158" s="138"/>
      <c r="M158" s="157" t="str">
        <f t="shared" si="5"/>
        <v/>
      </c>
      <c r="N158" s="141"/>
      <c r="O158" s="141"/>
      <c r="P158" s="183"/>
    </row>
    <row r="159" spans="1:16" x14ac:dyDescent="0.35">
      <c r="A159" s="448"/>
      <c r="B159" s="444"/>
      <c r="C159" s="450"/>
      <c r="D159" s="451"/>
      <c r="E159" s="453"/>
      <c r="F159" s="165"/>
      <c r="G159" s="153"/>
      <c r="H159" s="171" t="str">
        <f>IFERROR(VLOOKUP(J159, Vlookups!$A$5:$B$10,2,FALSE),"")</f>
        <v/>
      </c>
      <c r="I159" s="172" t="str">
        <f t="shared" si="4"/>
        <v>There are no planned, implemented or considered activities in this building block</v>
      </c>
      <c r="J159" s="139"/>
      <c r="K159" s="136"/>
      <c r="L159" s="136"/>
      <c r="M159" s="157" t="str">
        <f t="shared" si="5"/>
        <v/>
      </c>
      <c r="N159" s="140"/>
      <c r="O159" s="140"/>
      <c r="P159" s="181"/>
    </row>
    <row r="160" spans="1:16" x14ac:dyDescent="0.35">
      <c r="A160" s="448"/>
      <c r="B160" s="444"/>
      <c r="C160" s="450"/>
      <c r="D160" s="451"/>
      <c r="E160" s="453"/>
      <c r="F160" s="166"/>
      <c r="G160" s="153"/>
      <c r="H160" s="171" t="str">
        <f>IFERROR(VLOOKUP(J160, Vlookups!$A$5:$B$10,2,FALSE),"")</f>
        <v/>
      </c>
      <c r="I160" s="172" t="str">
        <f t="shared" si="4"/>
        <v>There are no planned, implemented or considered activities in this building block</v>
      </c>
      <c r="J160" s="139"/>
      <c r="K160" s="136"/>
      <c r="L160" s="136"/>
      <c r="M160" s="157" t="str">
        <f t="shared" si="5"/>
        <v/>
      </c>
      <c r="N160" s="140"/>
      <c r="O160" s="140"/>
      <c r="P160" s="181"/>
    </row>
    <row r="161" spans="1:16" x14ac:dyDescent="0.35">
      <c r="A161" s="448"/>
      <c r="B161" s="444"/>
      <c r="C161" s="450"/>
      <c r="D161" s="451"/>
      <c r="E161" s="453"/>
      <c r="F161" s="165"/>
      <c r="G161" s="153"/>
      <c r="H161" s="171" t="str">
        <f>IFERROR(VLOOKUP(J161, Vlookups!$A$5:$B$10,2,FALSE),"")</f>
        <v/>
      </c>
      <c r="I161" s="172" t="str">
        <f t="shared" si="4"/>
        <v>There are no planned, implemented or considered activities in this building block</v>
      </c>
      <c r="J161" s="139"/>
      <c r="K161" s="138"/>
      <c r="L161" s="138"/>
      <c r="M161" s="157" t="str">
        <f t="shared" si="5"/>
        <v/>
      </c>
      <c r="N161" s="141"/>
      <c r="O161" s="141"/>
      <c r="P161" s="183"/>
    </row>
    <row r="162" spans="1:16" x14ac:dyDescent="0.35">
      <c r="A162" s="448"/>
      <c r="B162" s="444"/>
      <c r="C162" s="450"/>
      <c r="D162" s="451"/>
      <c r="E162" s="454"/>
      <c r="F162" s="167"/>
      <c r="G162" s="154"/>
      <c r="H162" s="171" t="str">
        <f>IFERROR(VLOOKUP(J162, Vlookups!$A$5:$B$10,2,FALSE),"")</f>
        <v/>
      </c>
      <c r="I162" s="172" t="str">
        <f t="shared" si="4"/>
        <v>There are no planned, implemented or considered activities in this building block</v>
      </c>
      <c r="J162" s="155"/>
      <c r="K162" s="142"/>
      <c r="L162" s="142"/>
      <c r="M162" s="156" t="str">
        <f t="shared" si="5"/>
        <v/>
      </c>
      <c r="N162" s="144"/>
      <c r="O162" s="144"/>
      <c r="P162" s="184"/>
    </row>
    <row r="163" spans="1:16" x14ac:dyDescent="0.35">
      <c r="A163" s="448"/>
      <c r="B163" s="444" t="s">
        <v>150</v>
      </c>
      <c r="C163" s="446" t="s">
        <v>158</v>
      </c>
      <c r="D163" s="451" t="s">
        <v>160</v>
      </c>
      <c r="E163" s="452" t="s">
        <v>217</v>
      </c>
      <c r="F163" s="168"/>
      <c r="G163" s="152"/>
      <c r="H163" s="171" t="str">
        <f>IFERROR(VLOOKUP(J163, Vlookups!$A$5:$B$10,2,FALSE),"")</f>
        <v/>
      </c>
      <c r="I163" s="172" t="str">
        <f t="shared" si="4"/>
        <v>There are no planned, implemented or considered activities in this building block</v>
      </c>
      <c r="J163" s="147"/>
      <c r="K163" s="146"/>
      <c r="L163" s="172"/>
      <c r="M163" s="157" t="str">
        <f t="shared" si="5"/>
        <v/>
      </c>
      <c r="N163" s="158"/>
      <c r="O163" s="148"/>
      <c r="P163" s="185"/>
    </row>
    <row r="164" spans="1:16" x14ac:dyDescent="0.35">
      <c r="A164" s="448"/>
      <c r="B164" s="444"/>
      <c r="C164" s="446"/>
      <c r="D164" s="451"/>
      <c r="E164" s="453"/>
      <c r="F164" s="164"/>
      <c r="G164" s="153"/>
      <c r="H164" s="171" t="str">
        <f>IFERROR(VLOOKUP(J164, Vlookups!$A$5:$B$10,2,FALSE),"")</f>
        <v/>
      </c>
      <c r="I164" s="172" t="str">
        <f t="shared" si="4"/>
        <v>There are no planned, implemented or considered activities in this building block</v>
      </c>
      <c r="J164" s="139"/>
      <c r="K164" s="136"/>
      <c r="L164" s="136"/>
      <c r="M164" s="157" t="str">
        <f t="shared" si="5"/>
        <v/>
      </c>
      <c r="N164" s="140"/>
      <c r="O164" s="140"/>
      <c r="P164" s="181"/>
    </row>
    <row r="165" spans="1:16" x14ac:dyDescent="0.35">
      <c r="A165" s="448"/>
      <c r="B165" s="444"/>
      <c r="C165" s="446"/>
      <c r="D165" s="451"/>
      <c r="E165" s="453"/>
      <c r="F165" s="164"/>
      <c r="G165" s="153"/>
      <c r="H165" s="171" t="str">
        <f>IFERROR(VLOOKUP(J165, Vlookups!$A$5:$B$10,2,FALSE),"")</f>
        <v/>
      </c>
      <c r="I165" s="172" t="str">
        <f t="shared" si="4"/>
        <v>There are no planned, implemented or considered activities in this building block</v>
      </c>
      <c r="J165" s="139"/>
      <c r="K165" s="136"/>
      <c r="L165" s="136"/>
      <c r="M165" s="157" t="str">
        <f t="shared" si="5"/>
        <v/>
      </c>
      <c r="N165" s="140"/>
      <c r="O165" s="140"/>
      <c r="P165" s="181"/>
    </row>
    <row r="166" spans="1:16" x14ac:dyDescent="0.35">
      <c r="A166" s="448"/>
      <c r="B166" s="444"/>
      <c r="C166" s="446"/>
      <c r="D166" s="451"/>
      <c r="E166" s="453"/>
      <c r="F166" s="164"/>
      <c r="G166" s="153"/>
      <c r="H166" s="171" t="str">
        <f>IFERROR(VLOOKUP(J166, Vlookups!$A$5:$B$10,2,FALSE),"")</f>
        <v/>
      </c>
      <c r="I166" s="172" t="str">
        <f t="shared" si="4"/>
        <v>There are no planned, implemented or considered activities in this building block</v>
      </c>
      <c r="J166" s="139"/>
      <c r="K166" s="136"/>
      <c r="L166" s="136"/>
      <c r="M166" s="157" t="str">
        <f t="shared" si="5"/>
        <v/>
      </c>
      <c r="N166" s="140"/>
      <c r="O166" s="140"/>
      <c r="P166" s="181"/>
    </row>
    <row r="167" spans="1:16" x14ac:dyDescent="0.35">
      <c r="A167" s="448"/>
      <c r="B167" s="444"/>
      <c r="C167" s="446"/>
      <c r="D167" s="451"/>
      <c r="E167" s="453"/>
      <c r="F167" s="164"/>
      <c r="G167" s="153"/>
      <c r="H167" s="171" t="str">
        <f>IFERROR(VLOOKUP(J167, Vlookups!$A$5:$B$10,2,FALSE),"")</f>
        <v/>
      </c>
      <c r="I167" s="172" t="str">
        <f t="shared" si="4"/>
        <v>There are no planned, implemented or considered activities in this building block</v>
      </c>
      <c r="J167" s="139"/>
      <c r="K167" s="136"/>
      <c r="L167" s="136"/>
      <c r="M167" s="157" t="str">
        <f t="shared" si="5"/>
        <v/>
      </c>
      <c r="N167" s="140"/>
      <c r="O167" s="140"/>
      <c r="P167" s="181"/>
    </row>
    <row r="168" spans="1:16" x14ac:dyDescent="0.35">
      <c r="A168" s="448"/>
      <c r="B168" s="444"/>
      <c r="C168" s="446"/>
      <c r="D168" s="451"/>
      <c r="E168" s="453"/>
      <c r="F168" s="164"/>
      <c r="G168" s="153"/>
      <c r="H168" s="171" t="str">
        <f>IFERROR(VLOOKUP(J168, Vlookups!$A$5:$B$10,2,FALSE),"")</f>
        <v/>
      </c>
      <c r="I168" s="172" t="str">
        <f t="shared" si="4"/>
        <v>There are no planned, implemented or considered activities in this building block</v>
      </c>
      <c r="J168" s="139"/>
      <c r="K168" s="136"/>
      <c r="L168" s="136"/>
      <c r="M168" s="157" t="str">
        <f t="shared" si="5"/>
        <v/>
      </c>
      <c r="N168" s="140"/>
      <c r="O168" s="140"/>
      <c r="P168" s="181"/>
    </row>
    <row r="169" spans="1:16" x14ac:dyDescent="0.35">
      <c r="A169" s="448"/>
      <c r="B169" s="444"/>
      <c r="C169" s="446"/>
      <c r="D169" s="451"/>
      <c r="E169" s="453"/>
      <c r="F169" s="164"/>
      <c r="G169" s="153"/>
      <c r="H169" s="171" t="str">
        <f>IFERROR(VLOOKUP(J169, Vlookups!$A$5:$B$10,2,FALSE),"")</f>
        <v/>
      </c>
      <c r="I169" s="172" t="str">
        <f t="shared" si="4"/>
        <v>There are no planned, implemented or considered activities in this building block</v>
      </c>
      <c r="J169" s="139"/>
      <c r="K169" s="136"/>
      <c r="L169" s="136"/>
      <c r="M169" s="157" t="str">
        <f t="shared" si="5"/>
        <v/>
      </c>
      <c r="N169" s="140"/>
      <c r="O169" s="140"/>
      <c r="P169" s="181"/>
    </row>
    <row r="170" spans="1:16" x14ac:dyDescent="0.35">
      <c r="A170" s="448"/>
      <c r="B170" s="444"/>
      <c r="C170" s="446"/>
      <c r="D170" s="451"/>
      <c r="E170" s="453"/>
      <c r="F170" s="164"/>
      <c r="G170" s="153"/>
      <c r="H170" s="171" t="str">
        <f>IFERROR(VLOOKUP(J170, Vlookups!$A$5:$B$10,2,FALSE),"")</f>
        <v/>
      </c>
      <c r="I170" s="172" t="str">
        <f t="shared" si="4"/>
        <v>There are no planned, implemented or considered activities in this building block</v>
      </c>
      <c r="J170" s="139"/>
      <c r="K170" s="136"/>
      <c r="L170" s="136"/>
      <c r="M170" s="157" t="str">
        <f t="shared" si="5"/>
        <v/>
      </c>
      <c r="N170" s="140"/>
      <c r="O170" s="140"/>
      <c r="P170" s="181"/>
    </row>
    <row r="171" spans="1:16" x14ac:dyDescent="0.35">
      <c r="A171" s="448"/>
      <c r="B171" s="444"/>
      <c r="C171" s="446"/>
      <c r="D171" s="451"/>
      <c r="E171" s="453"/>
      <c r="F171" s="164"/>
      <c r="G171" s="153"/>
      <c r="H171" s="171" t="str">
        <f>IFERROR(VLOOKUP(J171, Vlookups!$A$5:$B$10,2,FALSE),"")</f>
        <v/>
      </c>
      <c r="I171" s="172" t="str">
        <f t="shared" si="4"/>
        <v>There are no planned, implemented or considered activities in this building block</v>
      </c>
      <c r="J171" s="139"/>
      <c r="K171" s="136"/>
      <c r="L171" s="136"/>
      <c r="M171" s="157" t="str">
        <f t="shared" si="5"/>
        <v/>
      </c>
      <c r="N171" s="140"/>
      <c r="O171" s="140"/>
      <c r="P171" s="181"/>
    </row>
    <row r="172" spans="1:16" x14ac:dyDescent="0.35">
      <c r="A172" s="448"/>
      <c r="B172" s="444"/>
      <c r="C172" s="446"/>
      <c r="D172" s="451"/>
      <c r="E172" s="453"/>
      <c r="F172" s="164"/>
      <c r="G172" s="153"/>
      <c r="H172" s="171" t="str">
        <f>IFERROR(VLOOKUP(J172, Vlookups!$A$5:$B$10,2,FALSE),"")</f>
        <v/>
      </c>
      <c r="I172" s="172" t="str">
        <f t="shared" si="4"/>
        <v>There are no planned, implemented or considered activities in this building block</v>
      </c>
      <c r="J172" s="139"/>
      <c r="K172" s="136"/>
      <c r="L172" s="136"/>
      <c r="M172" s="157" t="str">
        <f t="shared" si="5"/>
        <v/>
      </c>
      <c r="N172" s="140"/>
      <c r="O172" s="140"/>
      <c r="P172" s="181"/>
    </row>
    <row r="173" spans="1:16" x14ac:dyDescent="0.35">
      <c r="A173" s="448"/>
      <c r="B173" s="444"/>
      <c r="C173" s="446"/>
      <c r="D173" s="451"/>
      <c r="E173" s="453"/>
      <c r="F173" s="164"/>
      <c r="G173" s="153"/>
      <c r="H173" s="171" t="str">
        <f>IFERROR(VLOOKUP(J173, Vlookups!$A$5:$B$10,2,FALSE),"")</f>
        <v/>
      </c>
      <c r="I173" s="172" t="str">
        <f t="shared" si="4"/>
        <v>There are no planned, implemented or considered activities in this building block</v>
      </c>
      <c r="J173" s="139"/>
      <c r="K173" s="136"/>
      <c r="L173" s="136"/>
      <c r="M173" s="157" t="str">
        <f t="shared" si="5"/>
        <v/>
      </c>
      <c r="N173" s="140"/>
      <c r="O173" s="140"/>
      <c r="P173" s="181"/>
    </row>
    <row r="174" spans="1:16" x14ac:dyDescent="0.35">
      <c r="A174" s="448"/>
      <c r="B174" s="444"/>
      <c r="C174" s="446"/>
      <c r="D174" s="451"/>
      <c r="E174" s="453"/>
      <c r="F174" s="165"/>
      <c r="G174" s="153"/>
      <c r="H174" s="171" t="str">
        <f>IFERROR(VLOOKUP(J174, Vlookups!$A$5:$B$10,2,FALSE),"")</f>
        <v/>
      </c>
      <c r="I174" s="172" t="str">
        <f t="shared" si="4"/>
        <v>There are no planned, implemented or considered activities in this building block</v>
      </c>
      <c r="J174" s="139"/>
      <c r="K174" s="136"/>
      <c r="L174" s="136"/>
      <c r="M174" s="157" t="str">
        <f t="shared" si="5"/>
        <v/>
      </c>
      <c r="N174" s="140"/>
      <c r="O174" s="140"/>
      <c r="P174" s="181"/>
    </row>
    <row r="175" spans="1:16" x14ac:dyDescent="0.35">
      <c r="A175" s="448"/>
      <c r="B175" s="444"/>
      <c r="C175" s="446"/>
      <c r="D175" s="451"/>
      <c r="E175" s="453"/>
      <c r="F175" s="165"/>
      <c r="G175" s="153"/>
      <c r="H175" s="171" t="str">
        <f>IFERROR(VLOOKUP(J175, Vlookups!$A$5:$B$10,2,FALSE),"")</f>
        <v/>
      </c>
      <c r="I175" s="172" t="str">
        <f t="shared" si="4"/>
        <v>There are no planned, implemented or considered activities in this building block</v>
      </c>
      <c r="J175" s="139"/>
      <c r="K175" s="138"/>
      <c r="L175" s="138"/>
      <c r="M175" s="157" t="str">
        <f t="shared" si="5"/>
        <v/>
      </c>
      <c r="N175" s="141"/>
      <c r="O175" s="141"/>
      <c r="P175" s="183"/>
    </row>
    <row r="176" spans="1:16" x14ac:dyDescent="0.35">
      <c r="A176" s="448"/>
      <c r="B176" s="444"/>
      <c r="C176" s="446"/>
      <c r="D176" s="451"/>
      <c r="E176" s="453"/>
      <c r="F176" s="166"/>
      <c r="G176" s="153"/>
      <c r="H176" s="171" t="str">
        <f>IFERROR(VLOOKUP(J176, Vlookups!$A$5:$B$10,2,FALSE),"")</f>
        <v/>
      </c>
      <c r="I176" s="172" t="str">
        <f t="shared" si="4"/>
        <v>There are no planned, implemented or considered activities in this building block</v>
      </c>
      <c r="J176" s="139"/>
      <c r="K176" s="136"/>
      <c r="L176" s="136"/>
      <c r="M176" s="157" t="str">
        <f t="shared" si="5"/>
        <v/>
      </c>
      <c r="N176" s="140"/>
      <c r="O176" s="140"/>
      <c r="P176" s="181"/>
    </row>
    <row r="177" spans="1:16" x14ac:dyDescent="0.35">
      <c r="A177" s="448"/>
      <c r="B177" s="444"/>
      <c r="C177" s="446"/>
      <c r="D177" s="451"/>
      <c r="E177" s="453"/>
      <c r="F177" s="164"/>
      <c r="G177" s="153"/>
      <c r="H177" s="171" t="str">
        <f>IFERROR(VLOOKUP(J177, Vlookups!$A$5:$B$10,2,FALSE),"")</f>
        <v/>
      </c>
      <c r="I177" s="172" t="str">
        <f t="shared" si="4"/>
        <v>There are no planned, implemented or considered activities in this building block</v>
      </c>
      <c r="J177" s="139"/>
      <c r="K177" s="138"/>
      <c r="L177" s="138"/>
      <c r="M177" s="157" t="str">
        <f t="shared" si="5"/>
        <v/>
      </c>
      <c r="N177" s="141"/>
      <c r="O177" s="141"/>
      <c r="P177" s="183"/>
    </row>
    <row r="178" spans="1:16" x14ac:dyDescent="0.35">
      <c r="A178" s="448"/>
      <c r="B178" s="444"/>
      <c r="C178" s="446"/>
      <c r="D178" s="451"/>
      <c r="E178" s="453"/>
      <c r="F178" s="165"/>
      <c r="G178" s="153"/>
      <c r="H178" s="171" t="str">
        <f>IFERROR(VLOOKUP(J178, Vlookups!$A$5:$B$10,2,FALSE),"")</f>
        <v/>
      </c>
      <c r="I178" s="172" t="str">
        <f t="shared" si="4"/>
        <v>There are no planned, implemented or considered activities in this building block</v>
      </c>
      <c r="J178" s="139"/>
      <c r="K178" s="138"/>
      <c r="L178" s="138"/>
      <c r="M178" s="157" t="str">
        <f t="shared" si="5"/>
        <v/>
      </c>
      <c r="N178" s="141"/>
      <c r="O178" s="141"/>
      <c r="P178" s="183"/>
    </row>
    <row r="179" spans="1:16" x14ac:dyDescent="0.35">
      <c r="A179" s="448"/>
      <c r="B179" s="444"/>
      <c r="C179" s="446"/>
      <c r="D179" s="451"/>
      <c r="E179" s="453"/>
      <c r="F179" s="165"/>
      <c r="G179" s="153"/>
      <c r="H179" s="171" t="str">
        <f>IFERROR(VLOOKUP(J179, Vlookups!$A$5:$B$10,2,FALSE),"")</f>
        <v/>
      </c>
      <c r="I179" s="172" t="str">
        <f t="shared" si="4"/>
        <v>There are no planned, implemented or considered activities in this building block</v>
      </c>
      <c r="J179" s="139"/>
      <c r="K179" s="138"/>
      <c r="L179" s="138"/>
      <c r="M179" s="157" t="str">
        <f t="shared" si="5"/>
        <v/>
      </c>
      <c r="N179" s="141"/>
      <c r="O179" s="141"/>
      <c r="P179" s="183"/>
    </row>
    <row r="180" spans="1:16" x14ac:dyDescent="0.35">
      <c r="A180" s="448"/>
      <c r="B180" s="444"/>
      <c r="C180" s="446"/>
      <c r="D180" s="451"/>
      <c r="E180" s="453"/>
      <c r="F180" s="166"/>
      <c r="G180" s="153"/>
      <c r="H180" s="171" t="str">
        <f>IFERROR(VLOOKUP(J180, Vlookups!$A$5:$B$10,2,FALSE),"")</f>
        <v/>
      </c>
      <c r="I180" s="172" t="str">
        <f t="shared" si="4"/>
        <v>There are no planned, implemented or considered activities in this building block</v>
      </c>
      <c r="J180" s="139"/>
      <c r="K180" s="136"/>
      <c r="L180" s="136"/>
      <c r="M180" s="157" t="str">
        <f t="shared" si="5"/>
        <v/>
      </c>
      <c r="N180" s="140"/>
      <c r="O180" s="140"/>
      <c r="P180" s="181"/>
    </row>
    <row r="181" spans="1:16" x14ac:dyDescent="0.35">
      <c r="A181" s="448"/>
      <c r="B181" s="444"/>
      <c r="C181" s="446"/>
      <c r="D181" s="451"/>
      <c r="E181" s="453"/>
      <c r="F181" s="165"/>
      <c r="G181" s="153"/>
      <c r="H181" s="171" t="str">
        <f>IFERROR(VLOOKUP(J181, Vlookups!$A$5:$B$10,2,FALSE),"")</f>
        <v/>
      </c>
      <c r="I181" s="172" t="str">
        <f t="shared" si="4"/>
        <v>There are no planned, implemented or considered activities in this building block</v>
      </c>
      <c r="J181" s="139"/>
      <c r="K181" s="136"/>
      <c r="L181" s="136"/>
      <c r="M181" s="157" t="str">
        <f t="shared" si="5"/>
        <v/>
      </c>
      <c r="N181" s="140"/>
      <c r="O181" s="140"/>
      <c r="P181" s="181"/>
    </row>
    <row r="182" spans="1:16" x14ac:dyDescent="0.35">
      <c r="A182" s="448"/>
      <c r="B182" s="444"/>
      <c r="C182" s="446"/>
      <c r="D182" s="451"/>
      <c r="E182" s="454"/>
      <c r="F182" s="167"/>
      <c r="G182" s="154"/>
      <c r="H182" s="171" t="str">
        <f>IFERROR(VLOOKUP(J182, Vlookups!$A$5:$B$10,2,FALSE),"")</f>
        <v/>
      </c>
      <c r="I182" s="172" t="str">
        <f t="shared" si="4"/>
        <v>There are no planned, implemented or considered activities in this building block</v>
      </c>
      <c r="J182" s="155"/>
      <c r="K182" s="142"/>
      <c r="L182" s="142"/>
      <c r="M182" s="156" t="str">
        <f t="shared" si="5"/>
        <v/>
      </c>
      <c r="N182" s="144"/>
      <c r="O182" s="144"/>
      <c r="P182" s="184"/>
    </row>
    <row r="183" spans="1:16" x14ac:dyDescent="0.35">
      <c r="A183" s="448"/>
      <c r="B183" s="444" t="s">
        <v>151</v>
      </c>
      <c r="C183" s="446" t="s">
        <v>159</v>
      </c>
      <c r="D183" s="455" t="s">
        <v>272</v>
      </c>
      <c r="E183" s="452" t="s">
        <v>242</v>
      </c>
      <c r="F183" s="168"/>
      <c r="G183" s="152"/>
      <c r="H183" s="171" t="str">
        <f>IFERROR(VLOOKUP(J183, Vlookups!$A$5:$B$10,2,FALSE),"")</f>
        <v/>
      </c>
      <c r="I183" s="172" t="str">
        <f t="shared" si="4"/>
        <v>There are no planned, implemented or considered activities in this building block</v>
      </c>
      <c r="J183" s="147"/>
      <c r="K183" s="146"/>
      <c r="L183" s="172"/>
      <c r="M183" s="157" t="str">
        <f t="shared" si="5"/>
        <v/>
      </c>
      <c r="N183" s="158"/>
      <c r="O183" s="148"/>
      <c r="P183" s="185"/>
    </row>
    <row r="184" spans="1:16" x14ac:dyDescent="0.35">
      <c r="A184" s="448"/>
      <c r="B184" s="444"/>
      <c r="C184" s="450"/>
      <c r="D184" s="455"/>
      <c r="E184" s="453"/>
      <c r="F184" s="164"/>
      <c r="G184" s="153"/>
      <c r="H184" s="171" t="str">
        <f>IFERROR(VLOOKUP(J184, Vlookups!$A$5:$B$10,2,FALSE),"")</f>
        <v/>
      </c>
      <c r="I184" s="172" t="str">
        <f t="shared" si="4"/>
        <v>There are no planned, implemented or considered activities in this building block</v>
      </c>
      <c r="J184" s="139"/>
      <c r="K184" s="136"/>
      <c r="L184" s="136"/>
      <c r="M184" s="157" t="str">
        <f t="shared" si="5"/>
        <v/>
      </c>
      <c r="N184" s="140"/>
      <c r="O184" s="140"/>
      <c r="P184" s="181"/>
    </row>
    <row r="185" spans="1:16" x14ac:dyDescent="0.35">
      <c r="A185" s="448"/>
      <c r="B185" s="444"/>
      <c r="C185" s="450"/>
      <c r="D185" s="455"/>
      <c r="E185" s="453"/>
      <c r="F185" s="164"/>
      <c r="G185" s="153"/>
      <c r="H185" s="171" t="str">
        <f>IFERROR(VLOOKUP(J185, Vlookups!$A$5:$B$10,2,FALSE),"")</f>
        <v/>
      </c>
      <c r="I185" s="172" t="str">
        <f t="shared" si="4"/>
        <v>There are no planned, implemented or considered activities in this building block</v>
      </c>
      <c r="J185" s="139"/>
      <c r="K185" s="136"/>
      <c r="L185" s="136"/>
      <c r="M185" s="157" t="str">
        <f t="shared" si="5"/>
        <v/>
      </c>
      <c r="N185" s="140"/>
      <c r="O185" s="140"/>
      <c r="P185" s="181"/>
    </row>
    <row r="186" spans="1:16" x14ac:dyDescent="0.35">
      <c r="A186" s="448"/>
      <c r="B186" s="444"/>
      <c r="C186" s="450"/>
      <c r="D186" s="455"/>
      <c r="E186" s="453"/>
      <c r="F186" s="164"/>
      <c r="G186" s="153"/>
      <c r="H186" s="171" t="str">
        <f>IFERROR(VLOOKUP(J186, Vlookups!$A$5:$B$10,2,FALSE),"")</f>
        <v/>
      </c>
      <c r="I186" s="172" t="str">
        <f t="shared" si="4"/>
        <v>There are no planned, implemented or considered activities in this building block</v>
      </c>
      <c r="J186" s="139"/>
      <c r="K186" s="136"/>
      <c r="L186" s="136"/>
      <c r="M186" s="157" t="str">
        <f t="shared" si="5"/>
        <v/>
      </c>
      <c r="N186" s="140"/>
      <c r="O186" s="140"/>
      <c r="P186" s="181"/>
    </row>
    <row r="187" spans="1:16" x14ac:dyDescent="0.35">
      <c r="A187" s="448"/>
      <c r="B187" s="444"/>
      <c r="C187" s="450"/>
      <c r="D187" s="455"/>
      <c r="E187" s="453"/>
      <c r="F187" s="164"/>
      <c r="G187" s="153"/>
      <c r="H187" s="171" t="str">
        <f>IFERROR(VLOOKUP(J187, Vlookups!$A$5:$B$10,2,FALSE),"")</f>
        <v/>
      </c>
      <c r="I187" s="172" t="str">
        <f t="shared" si="4"/>
        <v>There are no planned, implemented or considered activities in this building block</v>
      </c>
      <c r="J187" s="139"/>
      <c r="K187" s="136"/>
      <c r="L187" s="136"/>
      <c r="M187" s="157" t="str">
        <f t="shared" si="5"/>
        <v/>
      </c>
      <c r="N187" s="140"/>
      <c r="O187" s="140"/>
      <c r="P187" s="181"/>
    </row>
    <row r="188" spans="1:16" x14ac:dyDescent="0.35">
      <c r="A188" s="448"/>
      <c r="B188" s="444"/>
      <c r="C188" s="450"/>
      <c r="D188" s="455"/>
      <c r="E188" s="453"/>
      <c r="F188" s="164"/>
      <c r="G188" s="153"/>
      <c r="H188" s="171" t="str">
        <f>IFERROR(VLOOKUP(J188, Vlookups!$A$5:$B$10,2,FALSE),"")</f>
        <v/>
      </c>
      <c r="I188" s="172" t="str">
        <f t="shared" si="4"/>
        <v>There are no planned, implemented or considered activities in this building block</v>
      </c>
      <c r="J188" s="139"/>
      <c r="K188" s="136"/>
      <c r="L188" s="136"/>
      <c r="M188" s="157" t="str">
        <f t="shared" si="5"/>
        <v/>
      </c>
      <c r="N188" s="140"/>
      <c r="O188" s="140"/>
      <c r="P188" s="181"/>
    </row>
    <row r="189" spans="1:16" x14ac:dyDescent="0.35">
      <c r="A189" s="448"/>
      <c r="B189" s="444"/>
      <c r="C189" s="450"/>
      <c r="D189" s="455"/>
      <c r="E189" s="453"/>
      <c r="F189" s="164"/>
      <c r="G189" s="153"/>
      <c r="H189" s="171" t="str">
        <f>IFERROR(VLOOKUP(J189, Vlookups!$A$5:$B$10,2,FALSE),"")</f>
        <v/>
      </c>
      <c r="I189" s="172" t="str">
        <f t="shared" si="4"/>
        <v>There are no planned, implemented or considered activities in this building block</v>
      </c>
      <c r="J189" s="139"/>
      <c r="K189" s="136"/>
      <c r="L189" s="136"/>
      <c r="M189" s="157" t="str">
        <f t="shared" si="5"/>
        <v/>
      </c>
      <c r="N189" s="140"/>
      <c r="O189" s="140"/>
      <c r="P189" s="181"/>
    </row>
    <row r="190" spans="1:16" x14ac:dyDescent="0.35">
      <c r="A190" s="448"/>
      <c r="B190" s="444"/>
      <c r="C190" s="450"/>
      <c r="D190" s="455"/>
      <c r="E190" s="453"/>
      <c r="F190" s="164"/>
      <c r="G190" s="153"/>
      <c r="H190" s="171" t="str">
        <f>IFERROR(VLOOKUP(J190, Vlookups!$A$5:$B$10,2,FALSE),"")</f>
        <v/>
      </c>
      <c r="I190" s="172" t="str">
        <f t="shared" si="4"/>
        <v>There are no planned, implemented or considered activities in this building block</v>
      </c>
      <c r="J190" s="139"/>
      <c r="K190" s="136"/>
      <c r="L190" s="136"/>
      <c r="M190" s="157" t="str">
        <f t="shared" si="5"/>
        <v/>
      </c>
      <c r="N190" s="140"/>
      <c r="O190" s="140"/>
      <c r="P190" s="181"/>
    </row>
    <row r="191" spans="1:16" x14ac:dyDescent="0.35">
      <c r="A191" s="448"/>
      <c r="B191" s="444"/>
      <c r="C191" s="450"/>
      <c r="D191" s="455"/>
      <c r="E191" s="453"/>
      <c r="F191" s="164"/>
      <c r="G191" s="153"/>
      <c r="H191" s="171" t="str">
        <f>IFERROR(VLOOKUP(J191, Vlookups!$A$5:$B$10,2,FALSE),"")</f>
        <v/>
      </c>
      <c r="I191" s="172" t="str">
        <f t="shared" si="4"/>
        <v>There are no planned, implemented or considered activities in this building block</v>
      </c>
      <c r="J191" s="139"/>
      <c r="K191" s="136"/>
      <c r="L191" s="136"/>
      <c r="M191" s="157" t="str">
        <f t="shared" si="5"/>
        <v/>
      </c>
      <c r="N191" s="140"/>
      <c r="O191" s="140"/>
      <c r="P191" s="181"/>
    </row>
    <row r="192" spans="1:16" x14ac:dyDescent="0.35">
      <c r="A192" s="448"/>
      <c r="B192" s="444"/>
      <c r="C192" s="450"/>
      <c r="D192" s="455"/>
      <c r="E192" s="453"/>
      <c r="F192" s="164"/>
      <c r="G192" s="153"/>
      <c r="H192" s="171" t="str">
        <f>IFERROR(VLOOKUP(J192, Vlookups!$A$5:$B$10,2,FALSE),"")</f>
        <v/>
      </c>
      <c r="I192" s="172" t="str">
        <f t="shared" si="4"/>
        <v>There are no planned, implemented or considered activities in this building block</v>
      </c>
      <c r="J192" s="139"/>
      <c r="K192" s="136"/>
      <c r="L192" s="136"/>
      <c r="M192" s="157" t="str">
        <f t="shared" si="5"/>
        <v/>
      </c>
      <c r="N192" s="140"/>
      <c r="O192" s="140"/>
      <c r="P192" s="181"/>
    </row>
    <row r="193" spans="1:16" x14ac:dyDescent="0.35">
      <c r="A193" s="448"/>
      <c r="B193" s="444"/>
      <c r="C193" s="450"/>
      <c r="D193" s="455"/>
      <c r="E193" s="453"/>
      <c r="F193" s="164"/>
      <c r="G193" s="153"/>
      <c r="H193" s="171" t="str">
        <f>IFERROR(VLOOKUP(J193, Vlookups!$A$5:$B$10,2,FALSE),"")</f>
        <v/>
      </c>
      <c r="I193" s="172" t="str">
        <f t="shared" si="4"/>
        <v>There are no planned, implemented or considered activities in this building block</v>
      </c>
      <c r="J193" s="139"/>
      <c r="K193" s="136"/>
      <c r="L193" s="136"/>
      <c r="M193" s="157" t="str">
        <f t="shared" si="5"/>
        <v/>
      </c>
      <c r="N193" s="140"/>
      <c r="O193" s="140"/>
      <c r="P193" s="181"/>
    </row>
    <row r="194" spans="1:16" x14ac:dyDescent="0.35">
      <c r="A194" s="448"/>
      <c r="B194" s="444"/>
      <c r="C194" s="450"/>
      <c r="D194" s="455"/>
      <c r="E194" s="453"/>
      <c r="F194" s="165"/>
      <c r="G194" s="153"/>
      <c r="H194" s="171" t="str">
        <f>IFERROR(VLOOKUP(J194, Vlookups!$A$5:$B$10,2,FALSE),"")</f>
        <v/>
      </c>
      <c r="I194" s="172" t="str">
        <f t="shared" si="4"/>
        <v>There are no planned, implemented or considered activities in this building block</v>
      </c>
      <c r="J194" s="139"/>
      <c r="K194" s="136"/>
      <c r="L194" s="136"/>
      <c r="M194" s="157" t="str">
        <f t="shared" si="5"/>
        <v/>
      </c>
      <c r="N194" s="140"/>
      <c r="O194" s="140"/>
      <c r="P194" s="181"/>
    </row>
    <row r="195" spans="1:16" x14ac:dyDescent="0.35">
      <c r="A195" s="448"/>
      <c r="B195" s="444"/>
      <c r="C195" s="450"/>
      <c r="D195" s="455"/>
      <c r="E195" s="453"/>
      <c r="F195" s="165"/>
      <c r="G195" s="153"/>
      <c r="H195" s="171" t="str">
        <f>IFERROR(VLOOKUP(J195, Vlookups!$A$5:$B$10,2,FALSE),"")</f>
        <v/>
      </c>
      <c r="I195" s="172" t="str">
        <f t="shared" si="4"/>
        <v>There are no planned, implemented or considered activities in this building block</v>
      </c>
      <c r="J195" s="139"/>
      <c r="K195" s="136"/>
      <c r="L195" s="136"/>
      <c r="M195" s="157" t="str">
        <f t="shared" si="5"/>
        <v/>
      </c>
      <c r="N195" s="140"/>
      <c r="O195" s="140"/>
      <c r="P195" s="181"/>
    </row>
    <row r="196" spans="1:16" x14ac:dyDescent="0.35">
      <c r="A196" s="448"/>
      <c r="B196" s="444"/>
      <c r="C196" s="450"/>
      <c r="D196" s="455"/>
      <c r="E196" s="453"/>
      <c r="F196" s="166"/>
      <c r="G196" s="153"/>
      <c r="H196" s="171" t="str">
        <f>IFERROR(VLOOKUP(J196, Vlookups!$A$5:$B$10,2,FALSE),"")</f>
        <v/>
      </c>
      <c r="I196" s="172" t="str">
        <f t="shared" ref="I196:I242" si="6">IF(H:H=1,"Not in place yet",IF(H:H=2,"In place - not specifically as a mental health initiative",IF(H:H=3,"Ad hoc non-recurrent activities targeting mental health",IF(H:H=4,"Planned, established activities targeting mental health",IF(H:H=5,"Planned, established activities targeting mental health, with metrics",IF(H:H=6,"Planned, established activities targeting mental health, with metrics and outcome evaluations",IF(H:H="","There are no planned, implemented or considered activities in this building block")))))))</f>
        <v>There are no planned, implemented or considered activities in this building block</v>
      </c>
      <c r="J196" s="139"/>
      <c r="K196" s="136"/>
      <c r="L196" s="136"/>
      <c r="M196" s="157" t="str">
        <f t="shared" ref="M196:M242" si="7">IF(SUM(K196:L196)=0,"", SUM(K196:L196))</f>
        <v/>
      </c>
      <c r="N196" s="140"/>
      <c r="O196" s="140"/>
      <c r="P196" s="181"/>
    </row>
    <row r="197" spans="1:16" x14ac:dyDescent="0.35">
      <c r="A197" s="448"/>
      <c r="B197" s="444"/>
      <c r="C197" s="450"/>
      <c r="D197" s="455"/>
      <c r="E197" s="453"/>
      <c r="F197" s="164"/>
      <c r="G197" s="153"/>
      <c r="H197" s="171" t="str">
        <f>IFERROR(VLOOKUP(J197, Vlookups!$A$5:$B$10,2,FALSE),"")</f>
        <v/>
      </c>
      <c r="I197" s="172" t="str">
        <f t="shared" si="6"/>
        <v>There are no planned, implemented or considered activities in this building block</v>
      </c>
      <c r="J197" s="139"/>
      <c r="K197" s="138"/>
      <c r="L197" s="138"/>
      <c r="M197" s="157" t="str">
        <f t="shared" si="7"/>
        <v/>
      </c>
      <c r="N197" s="141"/>
      <c r="O197" s="141"/>
      <c r="P197" s="183"/>
    </row>
    <row r="198" spans="1:16" x14ac:dyDescent="0.35">
      <c r="A198" s="448"/>
      <c r="B198" s="444"/>
      <c r="C198" s="450"/>
      <c r="D198" s="455"/>
      <c r="E198" s="453"/>
      <c r="F198" s="165"/>
      <c r="G198" s="153"/>
      <c r="H198" s="171" t="str">
        <f>IFERROR(VLOOKUP(J198, Vlookups!$A$5:$B$10,2,FALSE),"")</f>
        <v/>
      </c>
      <c r="I198" s="172" t="str">
        <f t="shared" si="6"/>
        <v>There are no planned, implemented or considered activities in this building block</v>
      </c>
      <c r="J198" s="139"/>
      <c r="K198" s="136"/>
      <c r="L198" s="136"/>
      <c r="M198" s="157" t="str">
        <f t="shared" si="7"/>
        <v/>
      </c>
      <c r="N198" s="140"/>
      <c r="O198" s="140"/>
      <c r="P198" s="181"/>
    </row>
    <row r="199" spans="1:16" x14ac:dyDescent="0.35">
      <c r="A199" s="448"/>
      <c r="B199" s="444"/>
      <c r="C199" s="450"/>
      <c r="D199" s="455"/>
      <c r="E199" s="453"/>
      <c r="F199" s="165"/>
      <c r="G199" s="153"/>
      <c r="H199" s="171" t="str">
        <f>IFERROR(VLOOKUP(J199, Vlookups!$A$5:$B$10,2,FALSE),"")</f>
        <v/>
      </c>
      <c r="I199" s="172" t="str">
        <f t="shared" si="6"/>
        <v>There are no planned, implemented or considered activities in this building block</v>
      </c>
      <c r="J199" s="139"/>
      <c r="K199" s="136"/>
      <c r="L199" s="136"/>
      <c r="M199" s="157" t="str">
        <f t="shared" si="7"/>
        <v/>
      </c>
      <c r="N199" s="140"/>
      <c r="O199" s="140"/>
      <c r="P199" s="181"/>
    </row>
    <row r="200" spans="1:16" x14ac:dyDescent="0.35">
      <c r="A200" s="448"/>
      <c r="B200" s="444"/>
      <c r="C200" s="450"/>
      <c r="D200" s="455"/>
      <c r="E200" s="453"/>
      <c r="F200" s="166"/>
      <c r="G200" s="153"/>
      <c r="H200" s="171" t="str">
        <f>IFERROR(VLOOKUP(J200, Vlookups!$A$5:$B$10,2,FALSE),"")</f>
        <v/>
      </c>
      <c r="I200" s="172" t="str">
        <f t="shared" si="6"/>
        <v>There are no planned, implemented or considered activities in this building block</v>
      </c>
      <c r="J200" s="139"/>
      <c r="K200" s="138"/>
      <c r="L200" s="138"/>
      <c r="M200" s="157" t="str">
        <f t="shared" si="7"/>
        <v/>
      </c>
      <c r="N200" s="141"/>
      <c r="O200" s="141"/>
      <c r="P200" s="183"/>
    </row>
    <row r="201" spans="1:16" x14ac:dyDescent="0.35">
      <c r="A201" s="448"/>
      <c r="B201" s="444"/>
      <c r="C201" s="450"/>
      <c r="D201" s="455"/>
      <c r="E201" s="453"/>
      <c r="F201" s="165"/>
      <c r="G201" s="153"/>
      <c r="H201" s="171" t="str">
        <f>IFERROR(VLOOKUP(J201, Vlookups!$A$5:$B$10,2,FALSE),"")</f>
        <v/>
      </c>
      <c r="I201" s="172" t="str">
        <f t="shared" si="6"/>
        <v>There are no planned, implemented or considered activities in this building block</v>
      </c>
      <c r="J201" s="139"/>
      <c r="K201" s="136"/>
      <c r="L201" s="136"/>
      <c r="M201" s="157" t="str">
        <f t="shared" si="7"/>
        <v/>
      </c>
      <c r="N201" s="140"/>
      <c r="O201" s="140"/>
      <c r="P201" s="181"/>
    </row>
    <row r="202" spans="1:16" x14ac:dyDescent="0.35">
      <c r="A202" s="448"/>
      <c r="B202" s="444"/>
      <c r="C202" s="450"/>
      <c r="D202" s="455"/>
      <c r="E202" s="454"/>
      <c r="F202" s="167"/>
      <c r="G202" s="154"/>
      <c r="H202" s="171" t="str">
        <f>IFERROR(VLOOKUP(J202, Vlookups!$A$5:$B$10,2,FALSE),"")</f>
        <v/>
      </c>
      <c r="I202" s="172" t="str">
        <f t="shared" si="6"/>
        <v>There are no planned, implemented or considered activities in this building block</v>
      </c>
      <c r="J202" s="155"/>
      <c r="K202" s="142"/>
      <c r="L202" s="142"/>
      <c r="M202" s="156" t="str">
        <f t="shared" si="7"/>
        <v/>
      </c>
      <c r="N202" s="144"/>
      <c r="O202" s="144"/>
      <c r="P202" s="184"/>
    </row>
    <row r="203" spans="1:16" x14ac:dyDescent="0.35">
      <c r="A203" s="441" t="s">
        <v>163</v>
      </c>
      <c r="B203" s="444" t="s">
        <v>142</v>
      </c>
      <c r="C203" s="446" t="s">
        <v>243</v>
      </c>
      <c r="D203" s="451" t="s">
        <v>244</v>
      </c>
      <c r="E203" s="452" t="s">
        <v>216</v>
      </c>
      <c r="F203" s="168"/>
      <c r="G203" s="152"/>
      <c r="H203" s="171" t="str">
        <f>IFERROR(VLOOKUP(J203, Vlookups!$A$5:$B$10,2,FALSE),"")</f>
        <v/>
      </c>
      <c r="I203" s="172" t="str">
        <f t="shared" si="6"/>
        <v>There are no planned, implemented or considered activities in this building block</v>
      </c>
      <c r="J203" s="147"/>
      <c r="K203" s="146"/>
      <c r="L203" s="172"/>
      <c r="M203" s="157" t="str">
        <f t="shared" si="7"/>
        <v/>
      </c>
      <c r="N203" s="158"/>
      <c r="O203" s="148"/>
      <c r="P203" s="185"/>
    </row>
    <row r="204" spans="1:16" x14ac:dyDescent="0.35">
      <c r="A204" s="442"/>
      <c r="B204" s="444"/>
      <c r="C204" s="446"/>
      <c r="D204" s="451"/>
      <c r="E204" s="453"/>
      <c r="F204" s="164"/>
      <c r="G204" s="153"/>
      <c r="H204" s="171" t="str">
        <f>IFERROR(VLOOKUP(J204, Vlookups!$A$5:$B$10,2,FALSE),"")</f>
        <v/>
      </c>
      <c r="I204" s="172" t="str">
        <f t="shared" si="6"/>
        <v>There are no planned, implemented or considered activities in this building block</v>
      </c>
      <c r="J204" s="139"/>
      <c r="K204" s="136"/>
      <c r="L204" s="136"/>
      <c r="M204" s="157" t="str">
        <f t="shared" si="7"/>
        <v/>
      </c>
      <c r="N204" s="140"/>
      <c r="O204" s="140"/>
      <c r="P204" s="181"/>
    </row>
    <row r="205" spans="1:16" x14ac:dyDescent="0.35">
      <c r="A205" s="442"/>
      <c r="B205" s="468"/>
      <c r="C205" s="446"/>
      <c r="D205" s="451"/>
      <c r="E205" s="453"/>
      <c r="F205" s="164"/>
      <c r="G205" s="153"/>
      <c r="H205" s="171" t="str">
        <f>IFERROR(VLOOKUP(J205, Vlookups!$A$5:$B$10,2,FALSE),"")</f>
        <v/>
      </c>
      <c r="I205" s="172" t="str">
        <f t="shared" si="6"/>
        <v>There are no planned, implemented or considered activities in this building block</v>
      </c>
      <c r="J205" s="139"/>
      <c r="K205" s="136"/>
      <c r="L205" s="136"/>
      <c r="M205" s="157" t="str">
        <f t="shared" si="7"/>
        <v/>
      </c>
      <c r="N205" s="140"/>
      <c r="O205" s="140"/>
      <c r="P205" s="181"/>
    </row>
    <row r="206" spans="1:16" x14ac:dyDescent="0.35">
      <c r="A206" s="442"/>
      <c r="B206" s="468"/>
      <c r="C206" s="446"/>
      <c r="D206" s="451"/>
      <c r="E206" s="453"/>
      <c r="F206" s="164"/>
      <c r="G206" s="153"/>
      <c r="H206" s="171" t="str">
        <f>IFERROR(VLOOKUP(J206, Vlookups!$A$5:$B$10,2,FALSE),"")</f>
        <v/>
      </c>
      <c r="I206" s="172" t="str">
        <f t="shared" si="6"/>
        <v>There are no planned, implemented or considered activities in this building block</v>
      </c>
      <c r="J206" s="139"/>
      <c r="K206" s="136"/>
      <c r="L206" s="136"/>
      <c r="M206" s="157" t="str">
        <f t="shared" si="7"/>
        <v/>
      </c>
      <c r="N206" s="140"/>
      <c r="O206" s="140"/>
      <c r="P206" s="181"/>
    </row>
    <row r="207" spans="1:16" x14ac:dyDescent="0.35">
      <c r="A207" s="442"/>
      <c r="B207" s="468"/>
      <c r="C207" s="446"/>
      <c r="D207" s="461"/>
      <c r="E207" s="453"/>
      <c r="F207" s="164"/>
      <c r="G207" s="153"/>
      <c r="H207" s="171" t="str">
        <f>IFERROR(VLOOKUP(J207, Vlookups!$A$5:$B$10,2,FALSE),"")</f>
        <v/>
      </c>
      <c r="I207" s="172" t="str">
        <f t="shared" si="6"/>
        <v>There are no planned, implemented or considered activities in this building block</v>
      </c>
      <c r="J207" s="139"/>
      <c r="K207" s="136"/>
      <c r="L207" s="136"/>
      <c r="M207" s="157" t="str">
        <f t="shared" si="7"/>
        <v/>
      </c>
      <c r="N207" s="140"/>
      <c r="O207" s="140"/>
      <c r="P207" s="181"/>
    </row>
    <row r="208" spans="1:16" x14ac:dyDescent="0.35">
      <c r="A208" s="442"/>
      <c r="B208" s="468"/>
      <c r="C208" s="446"/>
      <c r="D208" s="461"/>
      <c r="E208" s="453"/>
      <c r="F208" s="164"/>
      <c r="G208" s="153"/>
      <c r="H208" s="171" t="str">
        <f>IFERROR(VLOOKUP(J208, Vlookups!$A$5:$B$10,2,FALSE),"")</f>
        <v/>
      </c>
      <c r="I208" s="172" t="str">
        <f t="shared" si="6"/>
        <v>There are no planned, implemented or considered activities in this building block</v>
      </c>
      <c r="J208" s="139"/>
      <c r="K208" s="136"/>
      <c r="L208" s="136"/>
      <c r="M208" s="157" t="str">
        <f t="shared" si="7"/>
        <v/>
      </c>
      <c r="N208" s="140"/>
      <c r="O208" s="140"/>
      <c r="P208" s="181"/>
    </row>
    <row r="209" spans="1:16" x14ac:dyDescent="0.35">
      <c r="A209" s="442"/>
      <c r="B209" s="468"/>
      <c r="C209" s="446"/>
      <c r="D209" s="461"/>
      <c r="E209" s="453"/>
      <c r="F209" s="164"/>
      <c r="G209" s="153"/>
      <c r="H209" s="171" t="str">
        <f>IFERROR(VLOOKUP(J209, Vlookups!$A$5:$B$10,2,FALSE),"")</f>
        <v/>
      </c>
      <c r="I209" s="172" t="str">
        <f t="shared" si="6"/>
        <v>There are no planned, implemented or considered activities in this building block</v>
      </c>
      <c r="J209" s="139"/>
      <c r="K209" s="136"/>
      <c r="L209" s="136"/>
      <c r="M209" s="157" t="str">
        <f t="shared" si="7"/>
        <v/>
      </c>
      <c r="N209" s="140"/>
      <c r="O209" s="140"/>
      <c r="P209" s="181"/>
    </row>
    <row r="210" spans="1:16" x14ac:dyDescent="0.35">
      <c r="A210" s="442"/>
      <c r="B210" s="468"/>
      <c r="C210" s="446"/>
      <c r="D210" s="461"/>
      <c r="E210" s="453"/>
      <c r="F210" s="164"/>
      <c r="G210" s="153"/>
      <c r="H210" s="171" t="str">
        <f>IFERROR(VLOOKUP(J210, Vlookups!$A$5:$B$10,2,FALSE),"")</f>
        <v/>
      </c>
      <c r="I210" s="172" t="str">
        <f t="shared" si="6"/>
        <v>There are no planned, implemented or considered activities in this building block</v>
      </c>
      <c r="J210" s="139"/>
      <c r="K210" s="136"/>
      <c r="L210" s="136"/>
      <c r="M210" s="157" t="str">
        <f t="shared" si="7"/>
        <v/>
      </c>
      <c r="N210" s="140"/>
      <c r="O210" s="140"/>
      <c r="P210" s="181"/>
    </row>
    <row r="211" spans="1:16" x14ac:dyDescent="0.35">
      <c r="A211" s="442"/>
      <c r="B211" s="468"/>
      <c r="C211" s="446"/>
      <c r="D211" s="461"/>
      <c r="E211" s="453"/>
      <c r="F211" s="164"/>
      <c r="G211" s="153"/>
      <c r="H211" s="171" t="str">
        <f>IFERROR(VLOOKUP(J211, Vlookups!$A$5:$B$10,2,FALSE),"")</f>
        <v/>
      </c>
      <c r="I211" s="172" t="str">
        <f t="shared" si="6"/>
        <v>There are no planned, implemented or considered activities in this building block</v>
      </c>
      <c r="J211" s="139"/>
      <c r="K211" s="136"/>
      <c r="L211" s="136"/>
      <c r="M211" s="157" t="str">
        <f t="shared" si="7"/>
        <v/>
      </c>
      <c r="N211" s="140"/>
      <c r="O211" s="140"/>
      <c r="P211" s="181"/>
    </row>
    <row r="212" spans="1:16" x14ac:dyDescent="0.35">
      <c r="A212" s="442"/>
      <c r="B212" s="468"/>
      <c r="C212" s="446"/>
      <c r="D212" s="461"/>
      <c r="E212" s="453"/>
      <c r="F212" s="164"/>
      <c r="G212" s="153"/>
      <c r="H212" s="171" t="str">
        <f>IFERROR(VLOOKUP(J212, Vlookups!$A$5:$B$10,2,FALSE),"")</f>
        <v/>
      </c>
      <c r="I212" s="172" t="str">
        <f t="shared" si="6"/>
        <v>There are no planned, implemented or considered activities in this building block</v>
      </c>
      <c r="J212" s="139"/>
      <c r="K212" s="136"/>
      <c r="L212" s="136"/>
      <c r="M212" s="157" t="str">
        <f t="shared" si="7"/>
        <v/>
      </c>
      <c r="N212" s="140"/>
      <c r="O212" s="140"/>
      <c r="P212" s="181"/>
    </row>
    <row r="213" spans="1:16" x14ac:dyDescent="0.35">
      <c r="A213" s="442"/>
      <c r="B213" s="468"/>
      <c r="C213" s="446"/>
      <c r="D213" s="461"/>
      <c r="E213" s="453"/>
      <c r="F213" s="164"/>
      <c r="G213" s="153"/>
      <c r="H213" s="171" t="str">
        <f>IFERROR(VLOOKUP(J213, Vlookups!$A$5:$B$10,2,FALSE),"")</f>
        <v/>
      </c>
      <c r="I213" s="172" t="str">
        <f t="shared" si="6"/>
        <v>There are no planned, implemented or considered activities in this building block</v>
      </c>
      <c r="J213" s="139"/>
      <c r="K213" s="136"/>
      <c r="L213" s="136"/>
      <c r="M213" s="157" t="str">
        <f t="shared" si="7"/>
        <v/>
      </c>
      <c r="N213" s="140"/>
      <c r="O213" s="140"/>
      <c r="P213" s="181"/>
    </row>
    <row r="214" spans="1:16" x14ac:dyDescent="0.35">
      <c r="A214" s="442"/>
      <c r="B214" s="468"/>
      <c r="C214" s="446"/>
      <c r="D214" s="461"/>
      <c r="E214" s="453"/>
      <c r="F214" s="165"/>
      <c r="G214" s="153"/>
      <c r="H214" s="171" t="str">
        <f>IFERROR(VLOOKUP(J214, Vlookups!$A$5:$B$10,2,FALSE),"")</f>
        <v/>
      </c>
      <c r="I214" s="172" t="str">
        <f t="shared" si="6"/>
        <v>There are no planned, implemented or considered activities in this building block</v>
      </c>
      <c r="J214" s="139"/>
      <c r="K214" s="136"/>
      <c r="L214" s="136"/>
      <c r="M214" s="157" t="str">
        <f t="shared" si="7"/>
        <v/>
      </c>
      <c r="N214" s="140"/>
      <c r="O214" s="140"/>
      <c r="P214" s="181"/>
    </row>
    <row r="215" spans="1:16" x14ac:dyDescent="0.35">
      <c r="A215" s="442"/>
      <c r="B215" s="468"/>
      <c r="C215" s="446"/>
      <c r="D215" s="461"/>
      <c r="E215" s="453"/>
      <c r="F215" s="165"/>
      <c r="G215" s="153"/>
      <c r="H215" s="171" t="str">
        <f>IFERROR(VLOOKUP(J215, Vlookups!$A$5:$B$10,2,FALSE),"")</f>
        <v/>
      </c>
      <c r="I215" s="172" t="str">
        <f t="shared" si="6"/>
        <v>There are no planned, implemented or considered activities in this building block</v>
      </c>
      <c r="J215" s="139"/>
      <c r="K215" s="136"/>
      <c r="L215" s="136"/>
      <c r="M215" s="157" t="str">
        <f t="shared" si="7"/>
        <v/>
      </c>
      <c r="N215" s="140"/>
      <c r="O215" s="140"/>
      <c r="P215" s="181"/>
    </row>
    <row r="216" spans="1:16" x14ac:dyDescent="0.35">
      <c r="A216" s="442"/>
      <c r="B216" s="468"/>
      <c r="C216" s="446"/>
      <c r="D216" s="461"/>
      <c r="E216" s="453"/>
      <c r="F216" s="166"/>
      <c r="G216" s="153"/>
      <c r="H216" s="171" t="str">
        <f>IFERROR(VLOOKUP(J216, Vlookups!$A$5:$B$10,2,FALSE),"")</f>
        <v/>
      </c>
      <c r="I216" s="172" t="str">
        <f t="shared" si="6"/>
        <v>There are no planned, implemented or considered activities in this building block</v>
      </c>
      <c r="J216" s="139"/>
      <c r="K216" s="138"/>
      <c r="L216" s="138"/>
      <c r="M216" s="157" t="str">
        <f t="shared" si="7"/>
        <v/>
      </c>
      <c r="N216" s="141"/>
      <c r="O216" s="141"/>
      <c r="P216" s="183"/>
    </row>
    <row r="217" spans="1:16" x14ac:dyDescent="0.35">
      <c r="A217" s="442"/>
      <c r="B217" s="468"/>
      <c r="C217" s="446"/>
      <c r="D217" s="461"/>
      <c r="E217" s="453"/>
      <c r="F217" s="164"/>
      <c r="G217" s="153"/>
      <c r="H217" s="171" t="str">
        <f>IFERROR(VLOOKUP(J217, Vlookups!$A$5:$B$10,2,FALSE),"")</f>
        <v/>
      </c>
      <c r="I217" s="172" t="str">
        <f t="shared" si="6"/>
        <v>There are no planned, implemented or considered activities in this building block</v>
      </c>
      <c r="J217" s="139"/>
      <c r="K217" s="136"/>
      <c r="L217" s="136"/>
      <c r="M217" s="157" t="str">
        <f t="shared" si="7"/>
        <v/>
      </c>
      <c r="N217" s="140"/>
      <c r="O217" s="140"/>
      <c r="P217" s="181"/>
    </row>
    <row r="218" spans="1:16" x14ac:dyDescent="0.35">
      <c r="A218" s="442"/>
      <c r="B218" s="468"/>
      <c r="C218" s="446"/>
      <c r="D218" s="461"/>
      <c r="E218" s="453"/>
      <c r="F218" s="165"/>
      <c r="G218" s="153"/>
      <c r="H218" s="171" t="str">
        <f>IFERROR(VLOOKUP(J218, Vlookups!$A$5:$B$10,2,FALSE),"")</f>
        <v/>
      </c>
      <c r="I218" s="172" t="str">
        <f t="shared" si="6"/>
        <v>There are no planned, implemented or considered activities in this building block</v>
      </c>
      <c r="J218" s="139"/>
      <c r="K218" s="136"/>
      <c r="L218" s="136"/>
      <c r="M218" s="157" t="str">
        <f t="shared" si="7"/>
        <v/>
      </c>
      <c r="N218" s="140"/>
      <c r="O218" s="140"/>
      <c r="P218" s="181"/>
    </row>
    <row r="219" spans="1:16" x14ac:dyDescent="0.35">
      <c r="A219" s="442"/>
      <c r="B219" s="468"/>
      <c r="C219" s="446"/>
      <c r="D219" s="461"/>
      <c r="E219" s="453"/>
      <c r="F219" s="165"/>
      <c r="G219" s="153"/>
      <c r="H219" s="171" t="str">
        <f>IFERROR(VLOOKUP(J219, Vlookups!$A$5:$B$10,2,FALSE),"")</f>
        <v/>
      </c>
      <c r="I219" s="172" t="str">
        <f t="shared" si="6"/>
        <v>There are no planned, implemented or considered activities in this building block</v>
      </c>
      <c r="J219" s="139"/>
      <c r="K219" s="138"/>
      <c r="L219" s="138"/>
      <c r="M219" s="157" t="str">
        <f t="shared" si="7"/>
        <v/>
      </c>
      <c r="N219" s="141"/>
      <c r="O219" s="141"/>
      <c r="P219" s="183"/>
    </row>
    <row r="220" spans="1:16" x14ac:dyDescent="0.35">
      <c r="A220" s="442"/>
      <c r="B220" s="468"/>
      <c r="C220" s="446"/>
      <c r="D220" s="461"/>
      <c r="E220" s="453"/>
      <c r="F220" s="166"/>
      <c r="G220" s="153"/>
      <c r="H220" s="171" t="str">
        <f>IFERROR(VLOOKUP(J220, Vlookups!$A$5:$B$10,2,FALSE),"")</f>
        <v/>
      </c>
      <c r="I220" s="172" t="str">
        <f t="shared" si="6"/>
        <v>There are no planned, implemented or considered activities in this building block</v>
      </c>
      <c r="J220" s="139"/>
      <c r="K220" s="136"/>
      <c r="L220" s="136"/>
      <c r="M220" s="157" t="str">
        <f t="shared" si="7"/>
        <v/>
      </c>
      <c r="N220" s="140"/>
      <c r="O220" s="140"/>
      <c r="P220" s="181"/>
    </row>
    <row r="221" spans="1:16" x14ac:dyDescent="0.35">
      <c r="A221" s="442"/>
      <c r="B221" s="468"/>
      <c r="C221" s="446"/>
      <c r="D221" s="461"/>
      <c r="E221" s="453"/>
      <c r="F221" s="165"/>
      <c r="G221" s="153"/>
      <c r="H221" s="171" t="str">
        <f>IFERROR(VLOOKUP(J221, Vlookups!$A$5:$B$10,2,FALSE),"")</f>
        <v/>
      </c>
      <c r="I221" s="172" t="str">
        <f t="shared" si="6"/>
        <v>There are no planned, implemented or considered activities in this building block</v>
      </c>
      <c r="J221" s="139"/>
      <c r="K221" s="136"/>
      <c r="L221" s="136"/>
      <c r="M221" s="157" t="str">
        <f t="shared" si="7"/>
        <v/>
      </c>
      <c r="N221" s="140"/>
      <c r="O221" s="140"/>
      <c r="P221" s="181"/>
    </row>
    <row r="222" spans="1:16" x14ac:dyDescent="0.35">
      <c r="A222" s="442"/>
      <c r="B222" s="469"/>
      <c r="C222" s="449"/>
      <c r="D222" s="462"/>
      <c r="E222" s="454"/>
      <c r="F222" s="174"/>
      <c r="G222" s="154"/>
      <c r="H222" s="171" t="str">
        <f>IFERROR(VLOOKUP(J222, Vlookups!$A$5:$B$10,2,FALSE),"")</f>
        <v/>
      </c>
      <c r="I222" s="172" t="str">
        <f t="shared" si="6"/>
        <v>There are no planned, implemented or considered activities in this building block</v>
      </c>
      <c r="J222" s="175"/>
      <c r="K222" s="176"/>
      <c r="L222" s="142"/>
      <c r="M222" s="156" t="str">
        <f t="shared" si="7"/>
        <v/>
      </c>
      <c r="N222" s="144"/>
      <c r="O222" s="177"/>
      <c r="P222" s="189"/>
    </row>
    <row r="223" spans="1:16" x14ac:dyDescent="0.35">
      <c r="A223" s="442"/>
      <c r="B223" s="444" t="s">
        <v>2</v>
      </c>
      <c r="C223" s="446" t="s">
        <v>161</v>
      </c>
      <c r="D223" s="451" t="s">
        <v>162</v>
      </c>
      <c r="E223" s="452" t="s">
        <v>245</v>
      </c>
      <c r="F223" s="168"/>
      <c r="G223" s="152"/>
      <c r="H223" s="171" t="str">
        <f>IFERROR(VLOOKUP(J223, Vlookups!$A$5:$B$10,2,FALSE),"")</f>
        <v/>
      </c>
      <c r="I223" s="172" t="str">
        <f t="shared" si="6"/>
        <v>There are no planned, implemented or considered activities in this building block</v>
      </c>
      <c r="J223" s="147"/>
      <c r="K223" s="146"/>
      <c r="L223" s="172"/>
      <c r="M223" s="157" t="str">
        <f t="shared" si="7"/>
        <v/>
      </c>
      <c r="N223" s="158"/>
      <c r="O223" s="148"/>
      <c r="P223" s="185"/>
    </row>
    <row r="224" spans="1:16" x14ac:dyDescent="0.35">
      <c r="A224" s="442"/>
      <c r="B224" s="444"/>
      <c r="C224" s="446"/>
      <c r="D224" s="451"/>
      <c r="E224" s="453"/>
      <c r="F224" s="164"/>
      <c r="G224" s="153"/>
      <c r="H224" s="171" t="str">
        <f>IFERROR(VLOOKUP(J224, Vlookups!$A$5:$B$10,2,FALSE),"")</f>
        <v/>
      </c>
      <c r="I224" s="172" t="str">
        <f t="shared" si="6"/>
        <v>There are no planned, implemented or considered activities in this building block</v>
      </c>
      <c r="J224" s="139"/>
      <c r="K224" s="136"/>
      <c r="L224" s="136"/>
      <c r="M224" s="157" t="str">
        <f t="shared" si="7"/>
        <v/>
      </c>
      <c r="N224" s="140"/>
      <c r="O224" s="140"/>
      <c r="P224" s="181"/>
    </row>
    <row r="225" spans="1:16" x14ac:dyDescent="0.35">
      <c r="A225" s="442"/>
      <c r="B225" s="444"/>
      <c r="C225" s="446"/>
      <c r="D225" s="451"/>
      <c r="E225" s="453"/>
      <c r="F225" s="164"/>
      <c r="G225" s="153"/>
      <c r="H225" s="171" t="str">
        <f>IFERROR(VLOOKUP(J225, Vlookups!$A$5:$B$10,2,FALSE),"")</f>
        <v/>
      </c>
      <c r="I225" s="172" t="str">
        <f t="shared" si="6"/>
        <v>There are no planned, implemented or considered activities in this building block</v>
      </c>
      <c r="J225" s="139"/>
      <c r="K225" s="136"/>
      <c r="L225" s="136"/>
      <c r="M225" s="157" t="str">
        <f t="shared" si="7"/>
        <v/>
      </c>
      <c r="N225" s="140"/>
      <c r="O225" s="140"/>
      <c r="P225" s="181"/>
    </row>
    <row r="226" spans="1:16" x14ac:dyDescent="0.35">
      <c r="A226" s="442"/>
      <c r="B226" s="444"/>
      <c r="C226" s="446"/>
      <c r="D226" s="451"/>
      <c r="E226" s="453"/>
      <c r="F226" s="164"/>
      <c r="G226" s="153"/>
      <c r="H226" s="171" t="str">
        <f>IFERROR(VLOOKUP(J226, Vlookups!$A$5:$B$10,2,FALSE),"")</f>
        <v/>
      </c>
      <c r="I226" s="172" t="str">
        <f t="shared" si="6"/>
        <v>There are no planned, implemented or considered activities in this building block</v>
      </c>
      <c r="J226" s="139"/>
      <c r="K226" s="136"/>
      <c r="L226" s="136"/>
      <c r="M226" s="157" t="str">
        <f t="shared" si="7"/>
        <v/>
      </c>
      <c r="N226" s="140"/>
      <c r="O226" s="140"/>
      <c r="P226" s="181"/>
    </row>
    <row r="227" spans="1:16" x14ac:dyDescent="0.35">
      <c r="A227" s="442"/>
      <c r="B227" s="444"/>
      <c r="C227" s="446"/>
      <c r="D227" s="451"/>
      <c r="E227" s="453"/>
      <c r="F227" s="164"/>
      <c r="G227" s="153"/>
      <c r="H227" s="171" t="str">
        <f>IFERROR(VLOOKUP(J227, Vlookups!$A$5:$B$10,2,FALSE),"")</f>
        <v/>
      </c>
      <c r="I227" s="172" t="str">
        <f t="shared" si="6"/>
        <v>There are no planned, implemented or considered activities in this building block</v>
      </c>
      <c r="J227" s="139"/>
      <c r="K227" s="136"/>
      <c r="L227" s="136"/>
      <c r="M227" s="157" t="str">
        <f t="shared" si="7"/>
        <v/>
      </c>
      <c r="N227" s="140"/>
      <c r="O227" s="140"/>
      <c r="P227" s="181"/>
    </row>
    <row r="228" spans="1:16" x14ac:dyDescent="0.35">
      <c r="A228" s="442"/>
      <c r="B228" s="444"/>
      <c r="C228" s="446"/>
      <c r="D228" s="451"/>
      <c r="E228" s="453"/>
      <c r="F228" s="164"/>
      <c r="G228" s="153"/>
      <c r="H228" s="171" t="str">
        <f>IFERROR(VLOOKUP(J228, Vlookups!$A$5:$B$10,2,FALSE),"")</f>
        <v/>
      </c>
      <c r="I228" s="172" t="str">
        <f t="shared" si="6"/>
        <v>There are no planned, implemented or considered activities in this building block</v>
      </c>
      <c r="J228" s="139"/>
      <c r="K228" s="136"/>
      <c r="L228" s="136"/>
      <c r="M228" s="157" t="str">
        <f t="shared" si="7"/>
        <v/>
      </c>
      <c r="N228" s="140"/>
      <c r="O228" s="140"/>
      <c r="P228" s="181"/>
    </row>
    <row r="229" spans="1:16" x14ac:dyDescent="0.35">
      <c r="A229" s="442"/>
      <c r="B229" s="444"/>
      <c r="C229" s="446"/>
      <c r="D229" s="451"/>
      <c r="E229" s="453"/>
      <c r="F229" s="164"/>
      <c r="G229" s="153"/>
      <c r="H229" s="171" t="str">
        <f>IFERROR(VLOOKUP(J229, Vlookups!$A$5:$B$10,2,FALSE),"")</f>
        <v/>
      </c>
      <c r="I229" s="172" t="str">
        <f t="shared" si="6"/>
        <v>There are no planned, implemented or considered activities in this building block</v>
      </c>
      <c r="J229" s="139"/>
      <c r="K229" s="136"/>
      <c r="L229" s="136"/>
      <c r="M229" s="157" t="str">
        <f t="shared" si="7"/>
        <v/>
      </c>
      <c r="N229" s="140"/>
      <c r="O229" s="140"/>
      <c r="P229" s="181"/>
    </row>
    <row r="230" spans="1:16" x14ac:dyDescent="0.35">
      <c r="A230" s="442"/>
      <c r="B230" s="444"/>
      <c r="C230" s="446"/>
      <c r="D230" s="451"/>
      <c r="E230" s="453"/>
      <c r="F230" s="164"/>
      <c r="G230" s="153"/>
      <c r="H230" s="171" t="str">
        <f>IFERROR(VLOOKUP(J230, Vlookups!$A$5:$B$10,2,FALSE),"")</f>
        <v/>
      </c>
      <c r="I230" s="172" t="str">
        <f t="shared" si="6"/>
        <v>There are no planned, implemented or considered activities in this building block</v>
      </c>
      <c r="J230" s="139"/>
      <c r="K230" s="136"/>
      <c r="L230" s="136"/>
      <c r="M230" s="157" t="str">
        <f t="shared" si="7"/>
        <v/>
      </c>
      <c r="N230" s="140"/>
      <c r="O230" s="140"/>
      <c r="P230" s="181"/>
    </row>
    <row r="231" spans="1:16" x14ac:dyDescent="0.35">
      <c r="A231" s="442"/>
      <c r="B231" s="444"/>
      <c r="C231" s="446"/>
      <c r="D231" s="451"/>
      <c r="E231" s="453"/>
      <c r="F231" s="164"/>
      <c r="G231" s="153"/>
      <c r="H231" s="171" t="str">
        <f>IFERROR(VLOOKUP(J231, Vlookups!$A$5:$B$10,2,FALSE),"")</f>
        <v/>
      </c>
      <c r="I231" s="172" t="str">
        <f t="shared" si="6"/>
        <v>There are no planned, implemented or considered activities in this building block</v>
      </c>
      <c r="J231" s="139"/>
      <c r="K231" s="136"/>
      <c r="L231" s="136"/>
      <c r="M231" s="157" t="str">
        <f t="shared" si="7"/>
        <v/>
      </c>
      <c r="N231" s="140"/>
      <c r="O231" s="140"/>
      <c r="P231" s="181"/>
    </row>
    <row r="232" spans="1:16" x14ac:dyDescent="0.35">
      <c r="A232" s="442"/>
      <c r="B232" s="444"/>
      <c r="C232" s="446"/>
      <c r="D232" s="451"/>
      <c r="E232" s="453"/>
      <c r="F232" s="164"/>
      <c r="G232" s="153"/>
      <c r="H232" s="171" t="str">
        <f>IFERROR(VLOOKUP(J232, Vlookups!$A$5:$B$10,2,FALSE),"")</f>
        <v/>
      </c>
      <c r="I232" s="172" t="str">
        <f t="shared" si="6"/>
        <v>There are no planned, implemented or considered activities in this building block</v>
      </c>
      <c r="J232" s="139"/>
      <c r="K232" s="136"/>
      <c r="L232" s="136"/>
      <c r="M232" s="157" t="str">
        <f t="shared" si="7"/>
        <v/>
      </c>
      <c r="N232" s="140"/>
      <c r="O232" s="140"/>
      <c r="P232" s="181"/>
    </row>
    <row r="233" spans="1:16" x14ac:dyDescent="0.35">
      <c r="A233" s="442"/>
      <c r="B233" s="444"/>
      <c r="C233" s="446"/>
      <c r="D233" s="451"/>
      <c r="E233" s="453"/>
      <c r="F233" s="164"/>
      <c r="G233" s="153"/>
      <c r="H233" s="171" t="str">
        <f>IFERROR(VLOOKUP(J233, Vlookups!$A$5:$B$10,2,FALSE),"")</f>
        <v/>
      </c>
      <c r="I233" s="172" t="str">
        <f t="shared" si="6"/>
        <v>There are no planned, implemented or considered activities in this building block</v>
      </c>
      <c r="J233" s="139"/>
      <c r="K233" s="136"/>
      <c r="L233" s="136"/>
      <c r="M233" s="157" t="str">
        <f t="shared" si="7"/>
        <v/>
      </c>
      <c r="N233" s="140"/>
      <c r="O233" s="140"/>
      <c r="P233" s="181"/>
    </row>
    <row r="234" spans="1:16" x14ac:dyDescent="0.35">
      <c r="A234" s="442"/>
      <c r="B234" s="444"/>
      <c r="C234" s="446"/>
      <c r="D234" s="451"/>
      <c r="E234" s="453"/>
      <c r="F234" s="165"/>
      <c r="G234" s="153"/>
      <c r="H234" s="171" t="str">
        <f>IFERROR(VLOOKUP(J234, Vlookups!$A$5:$B$10,2,FALSE),"")</f>
        <v/>
      </c>
      <c r="I234" s="172" t="str">
        <f t="shared" si="6"/>
        <v>There are no planned, implemented or considered activities in this building block</v>
      </c>
      <c r="J234" s="139"/>
      <c r="K234" s="136"/>
      <c r="L234" s="136"/>
      <c r="M234" s="157" t="str">
        <f t="shared" si="7"/>
        <v/>
      </c>
      <c r="N234" s="140"/>
      <c r="O234" s="140"/>
      <c r="P234" s="181"/>
    </row>
    <row r="235" spans="1:16" x14ac:dyDescent="0.35">
      <c r="A235" s="442"/>
      <c r="B235" s="444"/>
      <c r="C235" s="446"/>
      <c r="D235" s="451"/>
      <c r="E235" s="453"/>
      <c r="F235" s="165"/>
      <c r="G235" s="153"/>
      <c r="H235" s="171" t="str">
        <f>IFERROR(VLOOKUP(J235, Vlookups!$A$5:$B$10,2,FALSE),"")</f>
        <v/>
      </c>
      <c r="I235" s="172" t="str">
        <f t="shared" si="6"/>
        <v>There are no planned, implemented or considered activities in this building block</v>
      </c>
      <c r="J235" s="139"/>
      <c r="K235" s="136"/>
      <c r="L235" s="136"/>
      <c r="M235" s="157" t="str">
        <f t="shared" si="7"/>
        <v/>
      </c>
      <c r="N235" s="140"/>
      <c r="O235" s="140"/>
      <c r="P235" s="181"/>
    </row>
    <row r="236" spans="1:16" x14ac:dyDescent="0.35">
      <c r="A236" s="442"/>
      <c r="B236" s="444"/>
      <c r="C236" s="446"/>
      <c r="D236" s="451"/>
      <c r="E236" s="453"/>
      <c r="F236" s="166"/>
      <c r="G236" s="153"/>
      <c r="H236" s="171" t="str">
        <f>IFERROR(VLOOKUP(J236, Vlookups!$A$5:$B$10,2,FALSE),"")</f>
        <v/>
      </c>
      <c r="I236" s="172" t="str">
        <f t="shared" si="6"/>
        <v>There are no planned, implemented or considered activities in this building block</v>
      </c>
      <c r="J236" s="139"/>
      <c r="K236" s="138"/>
      <c r="L236" s="138"/>
      <c r="M236" s="157" t="str">
        <f t="shared" si="7"/>
        <v/>
      </c>
      <c r="N236" s="141"/>
      <c r="O236" s="141"/>
      <c r="P236" s="183"/>
    </row>
    <row r="237" spans="1:16" x14ac:dyDescent="0.35">
      <c r="A237" s="442"/>
      <c r="B237" s="444"/>
      <c r="C237" s="446"/>
      <c r="D237" s="451"/>
      <c r="E237" s="453"/>
      <c r="F237" s="164"/>
      <c r="G237" s="153"/>
      <c r="H237" s="171" t="str">
        <f>IFERROR(VLOOKUP(J237, Vlookups!$A$5:$B$10,2,FALSE),"")</f>
        <v/>
      </c>
      <c r="I237" s="172" t="str">
        <f t="shared" si="6"/>
        <v>There are no planned, implemented or considered activities in this building block</v>
      </c>
      <c r="J237" s="139"/>
      <c r="K237" s="136"/>
      <c r="L237" s="136"/>
      <c r="M237" s="157" t="str">
        <f t="shared" si="7"/>
        <v/>
      </c>
      <c r="N237" s="140"/>
      <c r="O237" s="140"/>
      <c r="P237" s="181"/>
    </row>
    <row r="238" spans="1:16" x14ac:dyDescent="0.35">
      <c r="A238" s="442"/>
      <c r="B238" s="444"/>
      <c r="C238" s="446"/>
      <c r="D238" s="451"/>
      <c r="E238" s="453"/>
      <c r="F238" s="165"/>
      <c r="G238" s="153"/>
      <c r="H238" s="171" t="str">
        <f>IFERROR(VLOOKUP(J238, Vlookups!$A$5:$B$10,2,FALSE),"")</f>
        <v/>
      </c>
      <c r="I238" s="172" t="str">
        <f t="shared" si="6"/>
        <v>There are no planned, implemented or considered activities in this building block</v>
      </c>
      <c r="J238" s="139"/>
      <c r="K238" s="136"/>
      <c r="L238" s="136"/>
      <c r="M238" s="157" t="str">
        <f t="shared" si="7"/>
        <v/>
      </c>
      <c r="N238" s="140"/>
      <c r="O238" s="140"/>
      <c r="P238" s="181"/>
    </row>
    <row r="239" spans="1:16" x14ac:dyDescent="0.35">
      <c r="A239" s="442"/>
      <c r="B239" s="444"/>
      <c r="C239" s="446"/>
      <c r="D239" s="451"/>
      <c r="E239" s="453"/>
      <c r="F239" s="165"/>
      <c r="G239" s="153"/>
      <c r="H239" s="171" t="str">
        <f>IFERROR(VLOOKUP(J239, Vlookups!$A$5:$B$10,2,FALSE),"")</f>
        <v/>
      </c>
      <c r="I239" s="172" t="str">
        <f t="shared" si="6"/>
        <v>There are no planned, implemented or considered activities in this building block</v>
      </c>
      <c r="J239" s="139"/>
      <c r="K239" s="136"/>
      <c r="L239" s="136"/>
      <c r="M239" s="157" t="str">
        <f t="shared" si="7"/>
        <v/>
      </c>
      <c r="N239" s="140"/>
      <c r="O239" s="140"/>
      <c r="P239" s="181"/>
    </row>
    <row r="240" spans="1:16" x14ac:dyDescent="0.35">
      <c r="A240" s="442"/>
      <c r="B240" s="444"/>
      <c r="C240" s="446"/>
      <c r="D240" s="451"/>
      <c r="E240" s="453"/>
      <c r="F240" s="166"/>
      <c r="G240" s="153"/>
      <c r="H240" s="171" t="str">
        <f>IFERROR(VLOOKUP(J240, Vlookups!$A$5:$B$10,2,FALSE),"")</f>
        <v/>
      </c>
      <c r="I240" s="172" t="str">
        <f t="shared" si="6"/>
        <v>There are no planned, implemented or considered activities in this building block</v>
      </c>
      <c r="J240" s="139"/>
      <c r="K240" s="136"/>
      <c r="L240" s="136"/>
      <c r="M240" s="157" t="str">
        <f t="shared" si="7"/>
        <v/>
      </c>
      <c r="N240" s="140"/>
      <c r="O240" s="140"/>
      <c r="P240" s="181"/>
    </row>
    <row r="241" spans="1:16" x14ac:dyDescent="0.35">
      <c r="A241" s="442"/>
      <c r="B241" s="444"/>
      <c r="C241" s="446"/>
      <c r="D241" s="451"/>
      <c r="E241" s="453"/>
      <c r="F241" s="165"/>
      <c r="G241" s="153"/>
      <c r="H241" s="171" t="str">
        <f>IFERROR(VLOOKUP(J241, Vlookups!$A$5:$B$10,2,FALSE),"")</f>
        <v/>
      </c>
      <c r="I241" s="172" t="str">
        <f t="shared" si="6"/>
        <v>There are no planned, implemented or considered activities in this building block</v>
      </c>
      <c r="J241" s="139"/>
      <c r="K241" s="138"/>
      <c r="L241" s="138"/>
      <c r="M241" s="157" t="str">
        <f t="shared" si="7"/>
        <v/>
      </c>
      <c r="N241" s="141"/>
      <c r="O241" s="141"/>
      <c r="P241" s="183"/>
    </row>
    <row r="242" spans="1:16" ht="15.4" thickBot="1" x14ac:dyDescent="0.4">
      <c r="A242" s="443"/>
      <c r="B242" s="445"/>
      <c r="C242" s="447"/>
      <c r="D242" s="458"/>
      <c r="E242" s="459"/>
      <c r="F242" s="190"/>
      <c r="G242" s="191"/>
      <c r="H242" s="171" t="str">
        <f>IFERROR(VLOOKUP(J242, Vlookups!$A$5:$B$10,2,FALSE),"")</f>
        <v/>
      </c>
      <c r="I242" s="172" t="str">
        <f t="shared" si="6"/>
        <v>There are no planned, implemented or considered activities in this building block</v>
      </c>
      <c r="J242" s="192"/>
      <c r="K242" s="193"/>
      <c r="L242" s="193"/>
      <c r="M242" s="293" t="str">
        <f t="shared" si="7"/>
        <v/>
      </c>
      <c r="N242" s="194"/>
      <c r="O242" s="194"/>
      <c r="P242" s="195"/>
    </row>
    <row r="243" spans="1:16" x14ac:dyDescent="0.35">
      <c r="I243" s="104"/>
    </row>
    <row r="244" spans="1:16" x14ac:dyDescent="0.35">
      <c r="I244" s="9">
        <f>COUNTA(I4:I242)</f>
        <v>239</v>
      </c>
    </row>
  </sheetData>
  <sheetProtection insertRows="0" deleteRows="0"/>
  <autoFilter ref="A2:M162" xr:uid="{00000000-0009-0000-0000-000002000000}"/>
  <mergeCells count="53">
    <mergeCell ref="E63:E82"/>
    <mergeCell ref="E163:E182"/>
    <mergeCell ref="D163:D182"/>
    <mergeCell ref="C123:C142"/>
    <mergeCell ref="D123:D142"/>
    <mergeCell ref="E123:E142"/>
    <mergeCell ref="E103:E122"/>
    <mergeCell ref="A3:A82"/>
    <mergeCell ref="B163:B182"/>
    <mergeCell ref="B203:B222"/>
    <mergeCell ref="B143:B162"/>
    <mergeCell ref="C103:C122"/>
    <mergeCell ref="C83:C102"/>
    <mergeCell ref="B3:B22"/>
    <mergeCell ref="C3:C22"/>
    <mergeCell ref="C23:C42"/>
    <mergeCell ref="B23:B42"/>
    <mergeCell ref="C43:C62"/>
    <mergeCell ref="B43:B62"/>
    <mergeCell ref="B63:B82"/>
    <mergeCell ref="C63:C82"/>
    <mergeCell ref="E183:E202"/>
    <mergeCell ref="D183:D202"/>
    <mergeCell ref="C183:C202"/>
    <mergeCell ref="F1:G1"/>
    <mergeCell ref="D223:D242"/>
    <mergeCell ref="E223:E242"/>
    <mergeCell ref="D103:D122"/>
    <mergeCell ref="D83:D102"/>
    <mergeCell ref="D203:D222"/>
    <mergeCell ref="D3:D22"/>
    <mergeCell ref="E3:E22"/>
    <mergeCell ref="E23:E42"/>
    <mergeCell ref="D23:D42"/>
    <mergeCell ref="E43:E62"/>
    <mergeCell ref="D43:D62"/>
    <mergeCell ref="D63:D82"/>
    <mergeCell ref="K1:M1"/>
    <mergeCell ref="A203:A242"/>
    <mergeCell ref="B223:B242"/>
    <mergeCell ref="C223:C242"/>
    <mergeCell ref="B83:B102"/>
    <mergeCell ref="B123:B142"/>
    <mergeCell ref="B103:B122"/>
    <mergeCell ref="A83:A202"/>
    <mergeCell ref="C163:C182"/>
    <mergeCell ref="C203:C222"/>
    <mergeCell ref="B183:B202"/>
    <mergeCell ref="C143:C162"/>
    <mergeCell ref="D143:D162"/>
    <mergeCell ref="E143:E162"/>
    <mergeCell ref="E83:E102"/>
    <mergeCell ref="E203:E222"/>
  </mergeCells>
  <conditionalFormatting sqref="M1:M1048576">
    <cfRule type="containsText" dxfId="390" priority="20" operator="containsText" text="6">
      <formula>NOT(ISERROR(SEARCH("6",M1)))</formula>
    </cfRule>
  </conditionalFormatting>
  <conditionalFormatting sqref="N5:O15 N17:O19 N4:P4">
    <cfRule type="top10" dxfId="389" priority="479" percent="1" rank="10"/>
  </conditionalFormatting>
  <conditionalFormatting sqref="N21:O22">
    <cfRule type="top10" dxfId="388" priority="472" percent="1" rank="10"/>
  </conditionalFormatting>
  <conditionalFormatting sqref="N24:O34">
    <cfRule type="top10" dxfId="377" priority="465" percent="1" rank="10"/>
  </conditionalFormatting>
  <conditionalFormatting sqref="N36:O37">
    <cfRule type="top10" dxfId="370" priority="458" percent="1" rank="10"/>
  </conditionalFormatting>
  <conditionalFormatting sqref="N41:O42">
    <cfRule type="top10" dxfId="367" priority="451" percent="1" rank="10"/>
  </conditionalFormatting>
  <conditionalFormatting sqref="N44:O50">
    <cfRule type="top10" dxfId="355" priority="444" percent="1" rank="10"/>
  </conditionalFormatting>
  <conditionalFormatting sqref="N52:O59">
    <cfRule type="top10" dxfId="350" priority="437" percent="1" rank="10"/>
  </conditionalFormatting>
  <conditionalFormatting sqref="N61:O62">
    <cfRule type="top10" dxfId="345" priority="430" percent="1" rank="10"/>
  </conditionalFormatting>
  <conditionalFormatting sqref="N64:O71">
    <cfRule type="top10" dxfId="337" priority="423" percent="1" rank="10"/>
  </conditionalFormatting>
  <conditionalFormatting sqref="N78:O79">
    <cfRule type="top10" dxfId="332" priority="416" percent="1" rank="10"/>
  </conditionalFormatting>
  <conditionalFormatting sqref="N81:O82">
    <cfRule type="top10" dxfId="324" priority="409" percent="1" rank="10"/>
  </conditionalFormatting>
  <conditionalFormatting sqref="N84:O90">
    <cfRule type="top10" dxfId="318" priority="10718" percent="1" rank="10"/>
  </conditionalFormatting>
  <conditionalFormatting sqref="N92:O98">
    <cfRule type="top10" dxfId="315" priority="395" percent="1" rank="10"/>
  </conditionalFormatting>
  <conditionalFormatting sqref="N100:O102">
    <cfRule type="top10" dxfId="307" priority="388" percent="1" rank="10"/>
  </conditionalFormatting>
  <conditionalFormatting sqref="N104:O114">
    <cfRule type="top10" dxfId="303" priority="10809" percent="1" rank="10"/>
  </conditionalFormatting>
  <conditionalFormatting sqref="N116:O117">
    <cfRule type="top10" dxfId="296" priority="374" percent="1" rank="10"/>
  </conditionalFormatting>
  <conditionalFormatting sqref="N121:O122">
    <cfRule type="top10" dxfId="294" priority="367" percent="1" rank="10"/>
  </conditionalFormatting>
  <conditionalFormatting sqref="N124:O134">
    <cfRule type="top10" dxfId="287" priority="360" percent="1" rank="10"/>
  </conditionalFormatting>
  <conditionalFormatting sqref="N136:O137">
    <cfRule type="top10" dxfId="279" priority="353" percent="1" rank="10"/>
  </conditionalFormatting>
  <conditionalFormatting sqref="N141:O142">
    <cfRule type="top10" dxfId="269" priority="346" percent="1" rank="10"/>
  </conditionalFormatting>
  <conditionalFormatting sqref="N144:O157">
    <cfRule type="top10" dxfId="261" priority="339" percent="1" rank="10"/>
  </conditionalFormatting>
  <conditionalFormatting sqref="N159:O160">
    <cfRule type="top10" dxfId="258" priority="332" percent="1" rank="10"/>
  </conditionalFormatting>
  <conditionalFormatting sqref="N162:O162">
    <cfRule type="top10" dxfId="253" priority="11227" percent="1" rank="10"/>
  </conditionalFormatting>
  <conditionalFormatting sqref="N164:O174">
    <cfRule type="top10" dxfId="241" priority="318" percent="1" rank="10"/>
  </conditionalFormatting>
  <conditionalFormatting sqref="N176:O176">
    <cfRule type="top10" dxfId="239" priority="311" percent="1" rank="10"/>
  </conditionalFormatting>
  <conditionalFormatting sqref="N180:O182">
    <cfRule type="top10" dxfId="231" priority="304" percent="1" rank="10"/>
  </conditionalFormatting>
  <conditionalFormatting sqref="N184:O196">
    <cfRule type="top10" dxfId="219" priority="297" percent="1" rank="10"/>
  </conditionalFormatting>
  <conditionalFormatting sqref="N198:O199">
    <cfRule type="top10" dxfId="212" priority="290" percent="1" rank="10"/>
  </conditionalFormatting>
  <conditionalFormatting sqref="N201:O202">
    <cfRule type="top10" dxfId="210" priority="283" percent="1" rank="10"/>
  </conditionalFormatting>
  <conditionalFormatting sqref="N204:O215">
    <cfRule type="top10" dxfId="198" priority="192" percent="1" rank="10"/>
  </conditionalFormatting>
  <conditionalFormatting sqref="N217:O218">
    <cfRule type="top10" dxfId="193" priority="185" percent="1" rank="10"/>
  </conditionalFormatting>
  <conditionalFormatting sqref="N220:O222">
    <cfRule type="top10" dxfId="190" priority="178" percent="1" rank="10"/>
  </conditionalFormatting>
  <conditionalFormatting sqref="N224:O235">
    <cfRule type="top10" dxfId="179" priority="171" percent="1" rank="10"/>
  </conditionalFormatting>
  <conditionalFormatting sqref="N237:O240">
    <cfRule type="top10" dxfId="174" priority="164" percent="1" rank="10"/>
  </conditionalFormatting>
  <conditionalFormatting sqref="N242:O242">
    <cfRule type="top10" dxfId="163" priority="12432" percent="1" rank="10"/>
  </conditionalFormatting>
  <pageMargins left="0.7" right="0.7" top="0.75" bottom="0.75" header="0.3" footer="0.3"/>
  <pageSetup paperSize="9" scale="13" orientation="landscape" r:id="rId1"/>
  <extLst>
    <ext xmlns:x14="http://schemas.microsoft.com/office/spreadsheetml/2009/9/main" uri="{78C0D931-6437-407d-A8EE-F0AAD7539E65}">
      <x14:conditionalFormattings>
        <x14:conditionalFormatting xmlns:xm="http://schemas.microsoft.com/office/excel/2006/main">
          <x14:cfRule type="containsText" priority="4300" operator="containsText" id="{3AAB59DC-9535-4CFC-B431-A47F6AB4A678}">
            <xm:f>NOT(ISERROR(SEARCH(labels!$B$5,'Mitigate Illness'!H267)))</xm:f>
            <xm:f>labels!$B$5</xm:f>
            <x14:dxf>
              <font>
                <color rgb="FF339966"/>
              </font>
              <fill>
                <patternFill>
                  <bgColor rgb="FFC9EDDB"/>
                </patternFill>
              </fill>
            </x14:dxf>
          </x14:cfRule>
          <x14:cfRule type="containsText" priority="4298" operator="containsText" id="{C4FFBA85-645F-440C-9896-BA16DFE2D467}">
            <xm:f>NOT(ISERROR(SEARCH(labels!$B$7,'Mitigate Illness'!H267)))</xm:f>
            <xm:f>labels!$B$7</xm:f>
            <x14:dxf>
              <font>
                <color rgb="FF339966"/>
              </font>
              <fill>
                <patternFill>
                  <bgColor rgb="FF3FBF7F"/>
                </patternFill>
              </fill>
            </x14:dxf>
          </x14:cfRule>
          <x14:cfRule type="containsText" priority="4297" operator="containsText" id="{37EEC285-8EF4-4422-BFE0-B4A8415D743C}">
            <xm:f>NOT(ISERROR(SEARCH(labels!$B$2,'Mitigate Illness'!H267)))</xm:f>
            <xm:f>labels!$B$2</xm:f>
            <x14:dxf>
              <font>
                <color theme="5" tint="0.39994506668294322"/>
              </font>
              <fill>
                <patternFill>
                  <bgColor theme="5" tint="0.79998168889431442"/>
                </patternFill>
              </fill>
            </x14:dxf>
          </x14:cfRule>
          <x14:cfRule type="containsText" priority="4301" operator="containsText" id="{C77236AE-3B50-4704-8072-26EEB2934525}">
            <xm:f>NOT(ISERROR(SEARCH(labels!$B$4,'Mitigate Illness'!H267)))</xm:f>
            <xm:f>labels!$B$4</xm:f>
            <x14:dxf>
              <font>
                <color rgb="FF7030A0"/>
              </font>
              <fill>
                <patternFill>
                  <bgColor rgb="FFCCCCFF"/>
                </patternFill>
              </fill>
            </x14:dxf>
          </x14:cfRule>
          <x14:cfRule type="containsText" priority="4302" operator="containsText" id="{C8251221-BEE7-43D5-84F4-EF35D68EAFB0}">
            <xm:f>NOT(ISERROR(SEARCH(labels!$B$3,'Mitigate Illness'!H267)))</xm:f>
            <xm:f>labels!$B$3</xm:f>
            <x14:dxf>
              <font>
                <color rgb="FF00487E"/>
              </font>
              <fill>
                <patternFill>
                  <bgColor rgb="FF66CCFF"/>
                </patternFill>
              </fill>
            </x14:dxf>
          </x14:cfRule>
          <x14:cfRule type="containsText" priority="4299" operator="containsText" id="{B1595373-1833-4046-81BF-863392228998}">
            <xm:f>NOT(ISERROR(SEARCH(labels!$B$6,'Mitigate Illness'!H267)))</xm:f>
            <xm:f>labels!$B$6</xm:f>
            <x14:dxf>
              <font>
                <color rgb="FF339966"/>
              </font>
              <fill>
                <patternFill>
                  <bgColor rgb="FF8BD9B2"/>
                </patternFill>
              </fill>
            </x14:dxf>
          </x14:cfRule>
          <xm:sqref>H243:H244</xm:sqref>
        </x14:conditionalFormatting>
        <x14:conditionalFormatting xmlns:xm="http://schemas.microsoft.com/office/excel/2006/main">
          <x14:cfRule type="containsText" priority="12555" operator="containsText" id="{49FDDA85-3EE2-49E1-8F94-D7E04B54D960}">
            <xm:f>NOT(ISERROR(SEARCH('Heat maps'!$C$15,'Heat maps'!H179)))</xm:f>
            <xm:f>'Heat maps'!$C$15</xm:f>
            <x14:dxf>
              <font>
                <color rgb="FF9C0006"/>
              </font>
              <fill>
                <patternFill>
                  <bgColor rgb="FFFFC7CE"/>
                </patternFill>
              </fill>
            </x14:dxf>
          </x14:cfRule>
          <xm:sqref>I243:I1048494</xm:sqref>
        </x14:conditionalFormatting>
        <x14:conditionalFormatting xmlns:xm="http://schemas.microsoft.com/office/excel/2006/main">
          <x14:cfRule type="containsText" priority="12431" operator="containsText" id="{49FDDA85-3EE2-49E1-8F94-D7E04B54D960}">
            <xm:f>NOT(ISERROR(SEARCH('Heat maps'!$C$15,'Heat maps'!H1048350)))</xm:f>
            <xm:f>'Heat maps'!$C$15</xm:f>
            <x14:dxf>
              <font>
                <color rgb="FF9C0006"/>
              </font>
              <fill>
                <patternFill>
                  <bgColor rgb="FFFFC7CE"/>
                </patternFill>
              </fill>
            </x14:dxf>
          </x14:cfRule>
          <xm:sqref>I1048495:I1048576</xm:sqref>
        </x14:conditionalFormatting>
        <x14:conditionalFormatting xmlns:xm="http://schemas.microsoft.com/office/excel/2006/main">
          <x14:cfRule type="containsText" priority="10239" operator="containsText" id="{CF2647FE-DC51-4256-A1A5-B125C9748736}">
            <xm:f>NOT(ISERROR(SEARCH('Heat maps'!$C$18,I1)))</xm:f>
            <xm:f>'Heat maps'!$C$18</xm:f>
            <x14:dxf>
              <font>
                <color theme="3"/>
              </font>
              <fill>
                <patternFill>
                  <bgColor theme="4" tint="0.59996337778862885"/>
                </patternFill>
              </fill>
            </x14:dxf>
          </x14:cfRule>
          <x14:cfRule type="containsText" priority="10240" operator="containsText" id="{4A86E14A-4789-448E-BE78-B309BE6F33D0}">
            <xm:f>NOT(ISERROR(SEARCH('Heat maps'!$C$17,I1)))</xm:f>
            <xm:f>'Heat maps'!$C$17</xm:f>
            <x14:dxf>
              <font>
                <color rgb="FF9C0006"/>
              </font>
              <fill>
                <patternFill>
                  <bgColor rgb="FFFFC7CE"/>
                </patternFill>
              </fill>
            </x14:dxf>
          </x14:cfRule>
          <x14:cfRule type="containsText" priority="10241" operator="containsText" id="{FF24FF7C-0B62-424A-9DD9-96800834B283}">
            <xm:f>NOT(ISERROR(SEARCH('Heat maps'!$C$16,I1)))</xm:f>
            <xm:f>'Heat maps'!$C$16</xm:f>
            <x14:dxf>
              <font>
                <color rgb="FF9C0006"/>
              </font>
              <fill>
                <patternFill>
                  <bgColor rgb="FFFFC7CE"/>
                </patternFill>
              </fill>
            </x14:dxf>
          </x14:cfRule>
          <xm:sqref>J1:J2 I243:J1048576</xm:sqref>
        </x14:conditionalFormatting>
        <x14:conditionalFormatting xmlns:xm="http://schemas.microsoft.com/office/excel/2006/main">
          <x14:cfRule type="containsText" priority="10242" operator="containsText" id="{FBCD855A-04F5-4AFE-9A31-CDB2337A3552}">
            <xm:f>NOT(ISERROR(SEARCH('Heat maps'!$C$15,J1)))</xm:f>
            <xm:f>'Heat maps'!$C$15</xm:f>
            <x14:dxf>
              <font>
                <color rgb="FF9C0006"/>
              </font>
              <fill>
                <patternFill>
                  <bgColor rgb="FFFFC7CE"/>
                </patternFill>
              </fill>
            </x14:dxf>
          </x14:cfRule>
          <x14:cfRule type="containsText" priority="10238" operator="containsText" id="{65F0F9FC-BE69-4A46-A2E4-E3322A7C091E}">
            <xm:f>NOT(ISERROR(SEARCH('Heat maps'!$C$19,J1)))</xm:f>
            <xm:f>'Heat maps'!$C$19</xm:f>
            <x14:dxf>
              <font>
                <color rgb="FF297B52"/>
              </font>
              <fill>
                <patternFill>
                  <bgColor rgb="FF2DFFC8"/>
                </patternFill>
              </fill>
            </x14:dxf>
          </x14:cfRule>
          <x14:cfRule type="containsText" priority="10237" operator="containsText" id="{ED08F962-204D-4CC0-89FA-B849464FCFD8}">
            <xm:f>NOT(ISERROR(SEARCH('Heat maps'!$C$20,J1)))</xm:f>
            <xm:f>'Heat maps'!$C$20</xm:f>
            <x14:dxf>
              <font>
                <color rgb="FF297B52"/>
              </font>
              <fill>
                <patternFill>
                  <bgColor rgb="FF2FFFC9"/>
                </patternFill>
              </fill>
            </x14:dxf>
          </x14:cfRule>
          <xm:sqref>J1:J2 J243:J1048576</xm:sqref>
        </x14:conditionalFormatting>
        <x14:conditionalFormatting xmlns:xm="http://schemas.microsoft.com/office/excel/2006/main">
          <x14:cfRule type="containsText" priority="2" operator="containsText" id="{DD54C77E-6F68-44BC-A911-D3CECFD7374B}">
            <xm:f>NOT(ISERROR(SEARCH(Vlookups!$A$9,J3)))</xm:f>
            <xm:f>Vlookups!$A$9</xm:f>
            <x14:dxf>
              <fill>
                <patternFill>
                  <bgColor rgb="FFD2E65D"/>
                </patternFill>
              </fill>
            </x14:dxf>
          </x14:cfRule>
          <x14:cfRule type="containsText" priority="3" operator="containsText" id="{F0A033E7-4EE3-439B-8A29-980B628A7BD0}">
            <xm:f>NOT(ISERROR(SEARCH(Vlookups!$A$8,J3)))</xm:f>
            <xm:f>Vlookups!$A$8</xm:f>
            <x14:dxf>
              <fill>
                <patternFill>
                  <bgColor rgb="FFFDC752"/>
                </patternFill>
              </fill>
            </x14:dxf>
          </x14:cfRule>
          <x14:cfRule type="containsText" priority="4" operator="containsText" id="{E6F2B823-1841-4288-B6CB-2EE7921A6BD5}">
            <xm:f>NOT(ISERROR(SEARCH(Vlookups!$A$7,J3)))</xm:f>
            <xm:f>Vlookups!$A$7</xm:f>
            <x14:dxf>
              <fill>
                <patternFill>
                  <bgColor rgb="FFF94661"/>
                </patternFill>
              </fill>
            </x14:dxf>
          </x14:cfRule>
          <x14:cfRule type="containsText" priority="5" operator="containsText" id="{B2D8E839-6F34-4626-B229-6127B477A394}">
            <xm:f>NOT(ISERROR(SEARCH(Vlookups!$A$6,J3)))</xm:f>
            <xm:f>Vlookups!$A$6</xm:f>
            <x14:dxf>
              <fill>
                <patternFill>
                  <bgColor rgb="FFF94863"/>
                </patternFill>
              </fill>
            </x14:dxf>
          </x14:cfRule>
          <x14:cfRule type="containsText" priority="7" operator="containsText" id="{5072CA88-2657-429E-B541-CCD5A999985C}">
            <xm:f>NOT(ISERROR(SEARCH(Vlookups!$A$5,J3)))</xm:f>
            <xm:f>Vlookups!$A$5</xm:f>
            <x14:dxf>
              <font>
                <color auto="1"/>
              </font>
              <fill>
                <patternFill>
                  <bgColor rgb="FFF94863"/>
                </patternFill>
              </fill>
            </x14:dxf>
          </x14:cfRule>
          <x14:cfRule type="containsText" priority="1" operator="containsText" id="{39AFAF71-B03C-43D2-A06A-4A041C3E8F4F}">
            <xm:f>NOT(ISERROR(SEARCH(Vlookups!$A$10,J3)))</xm:f>
            <xm:f>Vlookups!$A$10</xm:f>
            <x14:dxf>
              <fill>
                <patternFill>
                  <bgColor rgb="FFD2E65D"/>
                </patternFill>
              </fill>
            </x14:dxf>
          </x14:cfRule>
          <xm:sqref>J3:J242</xm:sqref>
        </x14:conditionalFormatting>
        <x14:conditionalFormatting xmlns:xm="http://schemas.microsoft.com/office/excel/2006/main">
          <x14:cfRule type="containsText" priority="471" operator="containsText" id="{48DFEFFA-2150-442B-AEEA-C13E7DDCB96B}">
            <xm:f>NOT(ISERROR(SEARCH(labels!$B$3,N21)))</xm:f>
            <xm:f>labels!$B$3</xm:f>
            <x14:dxf>
              <font>
                <color rgb="FF00487E"/>
              </font>
              <fill>
                <patternFill>
                  <bgColor rgb="FF66CCFF"/>
                </patternFill>
              </fill>
            </x14:dxf>
          </x14:cfRule>
          <x14:cfRule type="containsText" priority="470" operator="containsText" id="{E1FDDA67-CCDF-48FC-A94E-A96F93C6E275}">
            <xm:f>NOT(ISERROR(SEARCH(labels!$B$4,N21)))</xm:f>
            <xm:f>labels!$B$4</xm:f>
            <x14:dxf>
              <font>
                <color rgb="FF7030A0"/>
              </font>
              <fill>
                <patternFill>
                  <bgColor rgb="FFCCCCFF"/>
                </patternFill>
              </fill>
            </x14:dxf>
          </x14:cfRule>
          <x14:cfRule type="containsText" priority="467" operator="containsText" id="{AD1D6A6B-883A-4BAD-979F-08D15D3AA77D}">
            <xm:f>NOT(ISERROR(SEARCH(labels!$B$7,N21)))</xm:f>
            <xm:f>labels!$B$7</xm:f>
            <x14:dxf>
              <font>
                <color rgb="FF339966"/>
              </font>
              <fill>
                <patternFill>
                  <bgColor rgb="FF3FBF7F"/>
                </patternFill>
              </fill>
            </x14:dxf>
          </x14:cfRule>
          <x14:cfRule type="containsText" priority="468" operator="containsText" id="{25ACBA89-E71F-48D9-A933-ABBA13B15AEF}">
            <xm:f>NOT(ISERROR(SEARCH(labels!$B$6,N21)))</xm:f>
            <xm:f>labels!$B$6</xm:f>
            <x14:dxf>
              <font>
                <color rgb="FF339966"/>
              </font>
              <fill>
                <patternFill>
                  <bgColor rgb="FF8BD9B2"/>
                </patternFill>
              </fill>
            </x14:dxf>
          </x14:cfRule>
          <x14:cfRule type="containsText" priority="469" operator="containsText" id="{54A2AA78-08AF-4752-A10C-F6CC2EDE74C0}">
            <xm:f>NOT(ISERROR(SEARCH(labels!$B$5,N21)))</xm:f>
            <xm:f>labels!$B$5</xm:f>
            <x14:dxf>
              <font>
                <color rgb="FF339966"/>
              </font>
              <fill>
                <patternFill>
                  <bgColor rgb="FFC9EDDB"/>
                </patternFill>
              </fill>
            </x14:dxf>
          </x14:cfRule>
          <x14:cfRule type="containsText" priority="466" operator="containsText" id="{27D20EBD-E3BC-4608-841B-7ADF3DEF9986}">
            <xm:f>NOT(ISERROR(SEARCH(labels!$B$2,N21)))</xm:f>
            <xm:f>labels!$B$2</xm:f>
            <x14:dxf>
              <font>
                <color theme="5" tint="0.39994506668294322"/>
              </font>
              <fill>
                <patternFill>
                  <bgColor theme="5" tint="0.79998168889431442"/>
                </patternFill>
              </fill>
            </x14:dxf>
          </x14:cfRule>
          <xm:sqref>N21:O22</xm:sqref>
        </x14:conditionalFormatting>
        <x14:conditionalFormatting xmlns:xm="http://schemas.microsoft.com/office/excel/2006/main">
          <x14:cfRule type="containsText" priority="463" operator="containsText" id="{1C910E5F-F649-48F1-98C5-20DB7620FC05}">
            <xm:f>NOT(ISERROR(SEARCH(labels!$B$4,N24)))</xm:f>
            <xm:f>labels!$B$4</xm:f>
            <x14:dxf>
              <font>
                <color rgb="FF7030A0"/>
              </font>
              <fill>
                <patternFill>
                  <bgColor rgb="FFCCCCFF"/>
                </patternFill>
              </fill>
            </x14:dxf>
          </x14:cfRule>
          <x14:cfRule type="containsText" priority="462" operator="containsText" id="{08F74EAB-F81A-4A30-B3C6-40EA4B1339B0}">
            <xm:f>NOT(ISERROR(SEARCH(labels!$B$5,N24)))</xm:f>
            <xm:f>labels!$B$5</xm:f>
            <x14:dxf>
              <font>
                <color rgb="FF339966"/>
              </font>
              <fill>
                <patternFill>
                  <bgColor rgb="FFC9EDDB"/>
                </patternFill>
              </fill>
            </x14:dxf>
          </x14:cfRule>
          <x14:cfRule type="containsText" priority="461" operator="containsText" id="{FF75B08D-A015-4A38-B46E-BB17E1307DCF}">
            <xm:f>NOT(ISERROR(SEARCH(labels!$B$6,N24)))</xm:f>
            <xm:f>labels!$B$6</xm:f>
            <x14:dxf>
              <font>
                <color rgb="FF339966"/>
              </font>
              <fill>
                <patternFill>
                  <bgColor rgb="FF8BD9B2"/>
                </patternFill>
              </fill>
            </x14:dxf>
          </x14:cfRule>
          <x14:cfRule type="containsText" priority="460" operator="containsText" id="{67ADA1F9-2D36-471B-B42A-0C4FA78EEF10}">
            <xm:f>NOT(ISERROR(SEARCH(labels!$B$7,N24)))</xm:f>
            <xm:f>labels!$B$7</xm:f>
            <x14:dxf>
              <font>
                <color rgb="FF339966"/>
              </font>
              <fill>
                <patternFill>
                  <bgColor rgb="FF3FBF7F"/>
                </patternFill>
              </fill>
            </x14:dxf>
          </x14:cfRule>
          <x14:cfRule type="containsText" priority="459" operator="containsText" id="{57DD316A-BBF2-4507-9A1B-BFD32BF30FE8}">
            <xm:f>NOT(ISERROR(SEARCH(labels!$B$2,N24)))</xm:f>
            <xm:f>labels!$B$2</xm:f>
            <x14:dxf>
              <font>
                <color theme="5" tint="0.39994506668294322"/>
              </font>
              <fill>
                <patternFill>
                  <bgColor theme="5" tint="0.79998168889431442"/>
                </patternFill>
              </fill>
            </x14:dxf>
          </x14:cfRule>
          <x14:cfRule type="containsText" priority="464" operator="containsText" id="{5E5875D1-64DB-4408-A4F2-63AFD2C8A3CC}">
            <xm:f>NOT(ISERROR(SEARCH(labels!$B$3,N24)))</xm:f>
            <xm:f>labels!$B$3</xm:f>
            <x14:dxf>
              <font>
                <color rgb="FF00487E"/>
              </font>
              <fill>
                <patternFill>
                  <bgColor rgb="FF66CCFF"/>
                </patternFill>
              </fill>
            </x14:dxf>
          </x14:cfRule>
          <xm:sqref>N24:O34</xm:sqref>
        </x14:conditionalFormatting>
        <x14:conditionalFormatting xmlns:xm="http://schemas.microsoft.com/office/excel/2006/main">
          <x14:cfRule type="containsText" priority="455" operator="containsText" id="{75D650B1-4475-455B-875E-5576C477185C}">
            <xm:f>NOT(ISERROR(SEARCH(labels!$B$5,N36)))</xm:f>
            <xm:f>labels!$B$5</xm:f>
            <x14:dxf>
              <font>
                <color rgb="FF339966"/>
              </font>
              <fill>
                <patternFill>
                  <bgColor rgb="FFC9EDDB"/>
                </patternFill>
              </fill>
            </x14:dxf>
          </x14:cfRule>
          <x14:cfRule type="containsText" priority="454" operator="containsText" id="{F4858A30-D849-44B0-8B4C-61FCC29B6CA5}">
            <xm:f>NOT(ISERROR(SEARCH(labels!$B$6,N36)))</xm:f>
            <xm:f>labels!$B$6</xm:f>
            <x14:dxf>
              <font>
                <color rgb="FF339966"/>
              </font>
              <fill>
                <patternFill>
                  <bgColor rgb="FF8BD9B2"/>
                </patternFill>
              </fill>
            </x14:dxf>
          </x14:cfRule>
          <x14:cfRule type="containsText" priority="453" operator="containsText" id="{BA52B3AF-F9BF-4704-A1F9-FC37E3A8D1E0}">
            <xm:f>NOT(ISERROR(SEARCH(labels!$B$7,N36)))</xm:f>
            <xm:f>labels!$B$7</xm:f>
            <x14:dxf>
              <font>
                <color rgb="FF339966"/>
              </font>
              <fill>
                <patternFill>
                  <bgColor rgb="FF3FBF7F"/>
                </patternFill>
              </fill>
            </x14:dxf>
          </x14:cfRule>
          <x14:cfRule type="containsText" priority="452" operator="containsText" id="{9EB9A343-3B72-49B0-B74C-63C49851EB96}">
            <xm:f>NOT(ISERROR(SEARCH(labels!$B$2,N36)))</xm:f>
            <xm:f>labels!$B$2</xm:f>
            <x14:dxf>
              <font>
                <color theme="5" tint="0.39994506668294322"/>
              </font>
              <fill>
                <patternFill>
                  <bgColor theme="5" tint="0.79998168889431442"/>
                </patternFill>
              </fill>
            </x14:dxf>
          </x14:cfRule>
          <x14:cfRule type="containsText" priority="457" operator="containsText" id="{BF421C21-2951-471B-82C0-5C5B06CA1B1F}">
            <xm:f>NOT(ISERROR(SEARCH(labels!$B$3,N36)))</xm:f>
            <xm:f>labels!$B$3</xm:f>
            <x14:dxf>
              <font>
                <color rgb="FF00487E"/>
              </font>
              <fill>
                <patternFill>
                  <bgColor rgb="FF66CCFF"/>
                </patternFill>
              </fill>
            </x14:dxf>
          </x14:cfRule>
          <x14:cfRule type="containsText" priority="456" operator="containsText" id="{FCAC404F-32A6-42BE-ADE1-33D99E0BF443}">
            <xm:f>NOT(ISERROR(SEARCH(labels!$B$4,N36)))</xm:f>
            <xm:f>labels!$B$4</xm:f>
            <x14:dxf>
              <font>
                <color rgb="FF7030A0"/>
              </font>
              <fill>
                <patternFill>
                  <bgColor rgb="FFCCCCFF"/>
                </patternFill>
              </fill>
            </x14:dxf>
          </x14:cfRule>
          <xm:sqref>N36:O37</xm:sqref>
        </x14:conditionalFormatting>
        <x14:conditionalFormatting xmlns:xm="http://schemas.microsoft.com/office/excel/2006/main">
          <x14:cfRule type="containsText" priority="445" operator="containsText" id="{C1669A18-4BCC-477B-A0A4-93CDFA8ADA56}">
            <xm:f>NOT(ISERROR(SEARCH(labels!$B$2,N41)))</xm:f>
            <xm:f>labels!$B$2</xm:f>
            <x14:dxf>
              <font>
                <color theme="5" tint="0.39994506668294322"/>
              </font>
              <fill>
                <patternFill>
                  <bgColor theme="5" tint="0.79998168889431442"/>
                </patternFill>
              </fill>
            </x14:dxf>
          </x14:cfRule>
          <x14:cfRule type="containsText" priority="446" operator="containsText" id="{9E6C163D-0413-4AC4-A4B4-910A45A9C842}">
            <xm:f>NOT(ISERROR(SEARCH(labels!$B$7,N41)))</xm:f>
            <xm:f>labels!$B$7</xm:f>
            <x14:dxf>
              <font>
                <color rgb="FF339966"/>
              </font>
              <fill>
                <patternFill>
                  <bgColor rgb="FF3FBF7F"/>
                </patternFill>
              </fill>
            </x14:dxf>
          </x14:cfRule>
          <x14:cfRule type="containsText" priority="447" operator="containsText" id="{2585B9A4-88DC-4322-A4C6-1FD0533CFDE3}">
            <xm:f>NOT(ISERROR(SEARCH(labels!$B$6,N41)))</xm:f>
            <xm:f>labels!$B$6</xm:f>
            <x14:dxf>
              <font>
                <color rgb="FF339966"/>
              </font>
              <fill>
                <patternFill>
                  <bgColor rgb="FF8BD9B2"/>
                </patternFill>
              </fill>
            </x14:dxf>
          </x14:cfRule>
          <x14:cfRule type="containsText" priority="448" operator="containsText" id="{4BED3964-D3C2-474C-9B34-6FB1067BEED5}">
            <xm:f>NOT(ISERROR(SEARCH(labels!$B$5,N41)))</xm:f>
            <xm:f>labels!$B$5</xm:f>
            <x14:dxf>
              <font>
                <color rgb="FF339966"/>
              </font>
              <fill>
                <patternFill>
                  <bgColor rgb="FFC9EDDB"/>
                </patternFill>
              </fill>
            </x14:dxf>
          </x14:cfRule>
          <x14:cfRule type="containsText" priority="450" operator="containsText" id="{CEA2B480-5E5C-47EF-8321-45CBCF5F4CDB}">
            <xm:f>NOT(ISERROR(SEARCH(labels!$B$3,N41)))</xm:f>
            <xm:f>labels!$B$3</xm:f>
            <x14:dxf>
              <font>
                <color rgb="FF00487E"/>
              </font>
              <fill>
                <patternFill>
                  <bgColor rgb="FF66CCFF"/>
                </patternFill>
              </fill>
            </x14:dxf>
          </x14:cfRule>
          <x14:cfRule type="containsText" priority="449" operator="containsText" id="{ECDDA184-526A-4A3D-A837-FF588A5A0D79}">
            <xm:f>NOT(ISERROR(SEARCH(labels!$B$4,N41)))</xm:f>
            <xm:f>labels!$B$4</xm:f>
            <x14:dxf>
              <font>
                <color rgb="FF7030A0"/>
              </font>
              <fill>
                <patternFill>
                  <bgColor rgb="FFCCCCFF"/>
                </patternFill>
              </fill>
            </x14:dxf>
          </x14:cfRule>
          <xm:sqref>N41:O42</xm:sqref>
        </x14:conditionalFormatting>
        <x14:conditionalFormatting xmlns:xm="http://schemas.microsoft.com/office/excel/2006/main">
          <x14:cfRule type="containsText" priority="439" operator="containsText" id="{3709409B-BF46-488D-B09E-2EB8BA4C97E2}">
            <xm:f>NOT(ISERROR(SEARCH(labels!$B$7,N44)))</xm:f>
            <xm:f>labels!$B$7</xm:f>
            <x14:dxf>
              <font>
                <color rgb="FF339966"/>
              </font>
              <fill>
                <patternFill>
                  <bgColor rgb="FF3FBF7F"/>
                </patternFill>
              </fill>
            </x14:dxf>
          </x14:cfRule>
          <x14:cfRule type="containsText" priority="440" operator="containsText" id="{578B4851-8B37-4D86-B2D7-71898168C947}">
            <xm:f>NOT(ISERROR(SEARCH(labels!$B$6,N44)))</xm:f>
            <xm:f>labels!$B$6</xm:f>
            <x14:dxf>
              <font>
                <color rgb="FF339966"/>
              </font>
              <fill>
                <patternFill>
                  <bgColor rgb="FF8BD9B2"/>
                </patternFill>
              </fill>
            </x14:dxf>
          </x14:cfRule>
          <x14:cfRule type="containsText" priority="441" operator="containsText" id="{E5AD7968-6239-462F-A626-CC3FB8A95E3E}">
            <xm:f>NOT(ISERROR(SEARCH(labels!$B$5,N44)))</xm:f>
            <xm:f>labels!$B$5</xm:f>
            <x14:dxf>
              <font>
                <color rgb="FF339966"/>
              </font>
              <fill>
                <patternFill>
                  <bgColor rgb="FFC9EDDB"/>
                </patternFill>
              </fill>
            </x14:dxf>
          </x14:cfRule>
          <x14:cfRule type="containsText" priority="442" operator="containsText" id="{7A17A30C-73B7-410F-9E2E-36312720FFF7}">
            <xm:f>NOT(ISERROR(SEARCH(labels!$B$4,N44)))</xm:f>
            <xm:f>labels!$B$4</xm:f>
            <x14:dxf>
              <font>
                <color rgb="FF7030A0"/>
              </font>
              <fill>
                <patternFill>
                  <bgColor rgb="FFCCCCFF"/>
                </patternFill>
              </fill>
            </x14:dxf>
          </x14:cfRule>
          <x14:cfRule type="containsText" priority="443" operator="containsText" id="{E47687F8-7CA0-4D41-A591-A5A17BB210A7}">
            <xm:f>NOT(ISERROR(SEARCH(labels!$B$3,N44)))</xm:f>
            <xm:f>labels!$B$3</xm:f>
            <x14:dxf>
              <font>
                <color rgb="FF00487E"/>
              </font>
              <fill>
                <patternFill>
                  <bgColor rgb="FF66CCFF"/>
                </patternFill>
              </fill>
            </x14:dxf>
          </x14:cfRule>
          <x14:cfRule type="containsText" priority="438" operator="containsText" id="{09B7DA4D-AF20-4198-9C3E-3586718322C8}">
            <xm:f>NOT(ISERROR(SEARCH(labels!$B$2,N44)))</xm:f>
            <xm:f>labels!$B$2</xm:f>
            <x14:dxf>
              <font>
                <color theme="5" tint="0.39994506668294322"/>
              </font>
              <fill>
                <patternFill>
                  <bgColor theme="5" tint="0.79998168889431442"/>
                </patternFill>
              </fill>
            </x14:dxf>
          </x14:cfRule>
          <xm:sqref>N44:O50</xm:sqref>
        </x14:conditionalFormatting>
        <x14:conditionalFormatting xmlns:xm="http://schemas.microsoft.com/office/excel/2006/main">
          <x14:cfRule type="containsText" priority="433" operator="containsText" id="{C4AD5D44-1902-406C-964B-584DF46AE1EF}">
            <xm:f>NOT(ISERROR(SEARCH(labels!$B$6,N52)))</xm:f>
            <xm:f>labels!$B$6</xm:f>
            <x14:dxf>
              <font>
                <color rgb="FF339966"/>
              </font>
              <fill>
                <patternFill>
                  <bgColor rgb="FF8BD9B2"/>
                </patternFill>
              </fill>
            </x14:dxf>
          </x14:cfRule>
          <x14:cfRule type="containsText" priority="431" operator="containsText" id="{8B8D19F3-2355-47E9-89D6-785D4AC3EA7B}">
            <xm:f>NOT(ISERROR(SEARCH(labels!$B$2,N52)))</xm:f>
            <xm:f>labels!$B$2</xm:f>
            <x14:dxf>
              <font>
                <color theme="5" tint="0.39994506668294322"/>
              </font>
              <fill>
                <patternFill>
                  <bgColor theme="5" tint="0.79998168889431442"/>
                </patternFill>
              </fill>
            </x14:dxf>
          </x14:cfRule>
          <x14:cfRule type="containsText" priority="432" operator="containsText" id="{E64C31D8-F601-4C44-A0FA-B182F403B253}">
            <xm:f>NOT(ISERROR(SEARCH(labels!$B$7,N52)))</xm:f>
            <xm:f>labels!$B$7</xm:f>
            <x14:dxf>
              <font>
                <color rgb="FF339966"/>
              </font>
              <fill>
                <patternFill>
                  <bgColor rgb="FF3FBF7F"/>
                </patternFill>
              </fill>
            </x14:dxf>
          </x14:cfRule>
          <x14:cfRule type="containsText" priority="436" operator="containsText" id="{9AC80A10-77E6-4219-81F3-1953CEB3407B}">
            <xm:f>NOT(ISERROR(SEARCH(labels!$B$3,N52)))</xm:f>
            <xm:f>labels!$B$3</xm:f>
            <x14:dxf>
              <font>
                <color rgb="FF00487E"/>
              </font>
              <fill>
                <patternFill>
                  <bgColor rgb="FF66CCFF"/>
                </patternFill>
              </fill>
            </x14:dxf>
          </x14:cfRule>
          <x14:cfRule type="containsText" priority="435" operator="containsText" id="{4E099352-3BDB-49C4-97BE-D25166209870}">
            <xm:f>NOT(ISERROR(SEARCH(labels!$B$4,N52)))</xm:f>
            <xm:f>labels!$B$4</xm:f>
            <x14:dxf>
              <font>
                <color rgb="FF7030A0"/>
              </font>
              <fill>
                <patternFill>
                  <bgColor rgb="FFCCCCFF"/>
                </patternFill>
              </fill>
            </x14:dxf>
          </x14:cfRule>
          <x14:cfRule type="containsText" priority="434" operator="containsText" id="{7BECFAE6-40F5-4279-AC85-347CD7536779}">
            <xm:f>NOT(ISERROR(SEARCH(labels!$B$5,N52)))</xm:f>
            <xm:f>labels!$B$5</xm:f>
            <x14:dxf>
              <font>
                <color rgb="FF339966"/>
              </font>
              <fill>
                <patternFill>
                  <bgColor rgb="FFC9EDDB"/>
                </patternFill>
              </fill>
            </x14:dxf>
          </x14:cfRule>
          <xm:sqref>N52:O59</xm:sqref>
        </x14:conditionalFormatting>
        <x14:conditionalFormatting xmlns:xm="http://schemas.microsoft.com/office/excel/2006/main">
          <x14:cfRule type="containsText" priority="424" operator="containsText" id="{BFC9A61C-CEC2-4DB0-A138-EB520AACC591}">
            <xm:f>NOT(ISERROR(SEARCH(labels!$B$2,N61)))</xm:f>
            <xm:f>labels!$B$2</xm:f>
            <x14:dxf>
              <font>
                <color theme="5" tint="0.39994506668294322"/>
              </font>
              <fill>
                <patternFill>
                  <bgColor theme="5" tint="0.79998168889431442"/>
                </patternFill>
              </fill>
            </x14:dxf>
          </x14:cfRule>
          <x14:cfRule type="containsText" priority="425" operator="containsText" id="{40AF9466-F40B-4621-8EC1-579B8EE0A9D2}">
            <xm:f>NOT(ISERROR(SEARCH(labels!$B$7,N61)))</xm:f>
            <xm:f>labels!$B$7</xm:f>
            <x14:dxf>
              <font>
                <color rgb="FF339966"/>
              </font>
              <fill>
                <patternFill>
                  <bgColor rgb="FF3FBF7F"/>
                </patternFill>
              </fill>
            </x14:dxf>
          </x14:cfRule>
          <x14:cfRule type="containsText" priority="426" operator="containsText" id="{87149511-7AB1-4D06-BE37-5184874ADE95}">
            <xm:f>NOT(ISERROR(SEARCH(labels!$B$6,N61)))</xm:f>
            <xm:f>labels!$B$6</xm:f>
            <x14:dxf>
              <font>
                <color rgb="FF339966"/>
              </font>
              <fill>
                <patternFill>
                  <bgColor rgb="FF8BD9B2"/>
                </patternFill>
              </fill>
            </x14:dxf>
          </x14:cfRule>
          <x14:cfRule type="containsText" priority="427" operator="containsText" id="{E9C16133-F90F-47AA-B781-D5AF98C54CCD}">
            <xm:f>NOT(ISERROR(SEARCH(labels!$B$5,N61)))</xm:f>
            <xm:f>labels!$B$5</xm:f>
            <x14:dxf>
              <font>
                <color rgb="FF339966"/>
              </font>
              <fill>
                <patternFill>
                  <bgColor rgb="FFC9EDDB"/>
                </patternFill>
              </fill>
            </x14:dxf>
          </x14:cfRule>
          <x14:cfRule type="containsText" priority="428" operator="containsText" id="{73226E52-584E-4DCB-B7BA-C175F54EAA1B}">
            <xm:f>NOT(ISERROR(SEARCH(labels!$B$4,N61)))</xm:f>
            <xm:f>labels!$B$4</xm:f>
            <x14:dxf>
              <font>
                <color rgb="FF7030A0"/>
              </font>
              <fill>
                <patternFill>
                  <bgColor rgb="FFCCCCFF"/>
                </patternFill>
              </fill>
            </x14:dxf>
          </x14:cfRule>
          <x14:cfRule type="containsText" priority="429" operator="containsText" id="{BF6AD216-0F45-4054-AD8E-7EA59DC287D7}">
            <xm:f>NOT(ISERROR(SEARCH(labels!$B$3,N61)))</xm:f>
            <xm:f>labels!$B$3</xm:f>
            <x14:dxf>
              <font>
                <color rgb="FF00487E"/>
              </font>
              <fill>
                <patternFill>
                  <bgColor rgb="FF66CCFF"/>
                </patternFill>
              </fill>
            </x14:dxf>
          </x14:cfRule>
          <xm:sqref>N61:O62</xm:sqref>
        </x14:conditionalFormatting>
        <x14:conditionalFormatting xmlns:xm="http://schemas.microsoft.com/office/excel/2006/main">
          <x14:cfRule type="containsText" priority="418" operator="containsText" id="{AF7D46F6-322B-4C80-A6D6-014E04564BFD}">
            <xm:f>NOT(ISERROR(SEARCH(labels!$B$7,N64)))</xm:f>
            <xm:f>labels!$B$7</xm:f>
            <x14:dxf>
              <font>
                <color rgb="FF339966"/>
              </font>
              <fill>
                <patternFill>
                  <bgColor rgb="FF3FBF7F"/>
                </patternFill>
              </fill>
            </x14:dxf>
          </x14:cfRule>
          <x14:cfRule type="containsText" priority="417" operator="containsText" id="{565E6314-7F28-40CA-8E2C-3DD23219BC63}">
            <xm:f>NOT(ISERROR(SEARCH(labels!$B$2,N64)))</xm:f>
            <xm:f>labels!$B$2</xm:f>
            <x14:dxf>
              <font>
                <color theme="5" tint="0.39994506668294322"/>
              </font>
              <fill>
                <patternFill>
                  <bgColor theme="5" tint="0.79998168889431442"/>
                </patternFill>
              </fill>
            </x14:dxf>
          </x14:cfRule>
          <x14:cfRule type="containsText" priority="422" operator="containsText" id="{0CA17523-AE1C-46FB-BFA0-02CFD520DB30}">
            <xm:f>NOT(ISERROR(SEARCH(labels!$B$3,N64)))</xm:f>
            <xm:f>labels!$B$3</xm:f>
            <x14:dxf>
              <font>
                <color rgb="FF00487E"/>
              </font>
              <fill>
                <patternFill>
                  <bgColor rgb="FF66CCFF"/>
                </patternFill>
              </fill>
            </x14:dxf>
          </x14:cfRule>
          <x14:cfRule type="containsText" priority="421" operator="containsText" id="{5881DE90-45BC-4323-AF40-274A17C6839C}">
            <xm:f>NOT(ISERROR(SEARCH(labels!$B$4,N64)))</xm:f>
            <xm:f>labels!$B$4</xm:f>
            <x14:dxf>
              <font>
                <color rgb="FF7030A0"/>
              </font>
              <fill>
                <patternFill>
                  <bgColor rgb="FFCCCCFF"/>
                </patternFill>
              </fill>
            </x14:dxf>
          </x14:cfRule>
          <x14:cfRule type="containsText" priority="420" operator="containsText" id="{5D493722-EE80-4E95-A76B-C7834D835E98}">
            <xm:f>NOT(ISERROR(SEARCH(labels!$B$5,N64)))</xm:f>
            <xm:f>labels!$B$5</xm:f>
            <x14:dxf>
              <font>
                <color rgb="FF339966"/>
              </font>
              <fill>
                <patternFill>
                  <bgColor rgb="FFC9EDDB"/>
                </patternFill>
              </fill>
            </x14:dxf>
          </x14:cfRule>
          <x14:cfRule type="containsText" priority="419" operator="containsText" id="{B04B1939-6F7F-4877-9763-4EEB3A52D39A}">
            <xm:f>NOT(ISERROR(SEARCH(labels!$B$6,N64)))</xm:f>
            <xm:f>labels!$B$6</xm:f>
            <x14:dxf>
              <font>
                <color rgb="FF339966"/>
              </font>
              <fill>
                <patternFill>
                  <bgColor rgb="FF8BD9B2"/>
                </patternFill>
              </fill>
            </x14:dxf>
          </x14:cfRule>
          <xm:sqref>N64:O71</xm:sqref>
        </x14:conditionalFormatting>
        <x14:conditionalFormatting xmlns:xm="http://schemas.microsoft.com/office/excel/2006/main">
          <x14:cfRule type="containsText" priority="415" operator="containsText" id="{D017B34C-BC0F-435B-8D82-EC49644C03E3}">
            <xm:f>NOT(ISERROR(SEARCH(labels!$B$3,N78)))</xm:f>
            <xm:f>labels!$B$3</xm:f>
            <x14:dxf>
              <font>
                <color rgb="FF00487E"/>
              </font>
              <fill>
                <patternFill>
                  <bgColor rgb="FF66CCFF"/>
                </patternFill>
              </fill>
            </x14:dxf>
          </x14:cfRule>
          <x14:cfRule type="containsText" priority="414" operator="containsText" id="{2E1D4F8D-DFFB-42AF-9D84-E49B34ADF1BA}">
            <xm:f>NOT(ISERROR(SEARCH(labels!$B$4,N78)))</xm:f>
            <xm:f>labels!$B$4</xm:f>
            <x14:dxf>
              <font>
                <color rgb="FF7030A0"/>
              </font>
              <fill>
                <patternFill>
                  <bgColor rgb="FFCCCCFF"/>
                </patternFill>
              </fill>
            </x14:dxf>
          </x14:cfRule>
          <x14:cfRule type="containsText" priority="413" operator="containsText" id="{5E562E1E-50BA-40A5-BEB8-A9B23C8A6A4E}">
            <xm:f>NOT(ISERROR(SEARCH(labels!$B$5,N78)))</xm:f>
            <xm:f>labels!$B$5</xm:f>
            <x14:dxf>
              <font>
                <color rgb="FF339966"/>
              </font>
              <fill>
                <patternFill>
                  <bgColor rgb="FFC9EDDB"/>
                </patternFill>
              </fill>
            </x14:dxf>
          </x14:cfRule>
          <x14:cfRule type="containsText" priority="410" operator="containsText" id="{133AFA56-A474-4E1E-9B0E-5A6D1503B67C}">
            <xm:f>NOT(ISERROR(SEARCH(labels!$B$2,N78)))</xm:f>
            <xm:f>labels!$B$2</xm:f>
            <x14:dxf>
              <font>
                <color theme="5" tint="0.39994506668294322"/>
              </font>
              <fill>
                <patternFill>
                  <bgColor theme="5" tint="0.79998168889431442"/>
                </patternFill>
              </fill>
            </x14:dxf>
          </x14:cfRule>
          <x14:cfRule type="containsText" priority="412" operator="containsText" id="{35D40ADB-FFA7-4F77-851D-BFF07F55D70D}">
            <xm:f>NOT(ISERROR(SEARCH(labels!$B$6,N78)))</xm:f>
            <xm:f>labels!$B$6</xm:f>
            <x14:dxf>
              <font>
                <color rgb="FF339966"/>
              </font>
              <fill>
                <patternFill>
                  <bgColor rgb="FF8BD9B2"/>
                </patternFill>
              </fill>
            </x14:dxf>
          </x14:cfRule>
          <x14:cfRule type="containsText" priority="411" operator="containsText" id="{44C72A39-BC52-484A-B504-1BD32C87BDE4}">
            <xm:f>NOT(ISERROR(SEARCH(labels!$B$7,N78)))</xm:f>
            <xm:f>labels!$B$7</xm:f>
            <x14:dxf>
              <font>
                <color rgb="FF339966"/>
              </font>
              <fill>
                <patternFill>
                  <bgColor rgb="FF3FBF7F"/>
                </patternFill>
              </fill>
            </x14:dxf>
          </x14:cfRule>
          <xm:sqref>N78:O79</xm:sqref>
        </x14:conditionalFormatting>
        <x14:conditionalFormatting xmlns:xm="http://schemas.microsoft.com/office/excel/2006/main">
          <x14:cfRule type="containsText" priority="407" operator="containsText" id="{0745AD98-3AF7-4CC0-855C-E4C8FE8F5630}">
            <xm:f>NOT(ISERROR(SEARCH(labels!$B$4,N81)))</xm:f>
            <xm:f>labels!$B$4</xm:f>
            <x14:dxf>
              <font>
                <color rgb="FF7030A0"/>
              </font>
              <fill>
                <patternFill>
                  <bgColor rgb="FFCCCCFF"/>
                </patternFill>
              </fill>
            </x14:dxf>
          </x14:cfRule>
          <x14:cfRule type="containsText" priority="408" operator="containsText" id="{0C0D37C7-71B8-4E7B-B4D4-EAE78E2D0EDA}">
            <xm:f>NOT(ISERROR(SEARCH(labels!$B$3,N81)))</xm:f>
            <xm:f>labels!$B$3</xm:f>
            <x14:dxf>
              <font>
                <color rgb="FF00487E"/>
              </font>
              <fill>
                <patternFill>
                  <bgColor rgb="FF66CCFF"/>
                </patternFill>
              </fill>
            </x14:dxf>
          </x14:cfRule>
          <x14:cfRule type="containsText" priority="406" operator="containsText" id="{BCF25BA5-41EC-437A-9A80-36EF8F972CCE}">
            <xm:f>NOT(ISERROR(SEARCH(labels!$B$5,N81)))</xm:f>
            <xm:f>labels!$B$5</xm:f>
            <x14:dxf>
              <font>
                <color rgb="FF339966"/>
              </font>
              <fill>
                <patternFill>
                  <bgColor rgb="FFC9EDDB"/>
                </patternFill>
              </fill>
            </x14:dxf>
          </x14:cfRule>
          <x14:cfRule type="containsText" priority="405" operator="containsText" id="{B41CD70D-F079-4C8E-AE48-A878060F67C5}">
            <xm:f>NOT(ISERROR(SEARCH(labels!$B$6,N81)))</xm:f>
            <xm:f>labels!$B$6</xm:f>
            <x14:dxf>
              <font>
                <color rgb="FF339966"/>
              </font>
              <fill>
                <patternFill>
                  <bgColor rgb="FF8BD9B2"/>
                </patternFill>
              </fill>
            </x14:dxf>
          </x14:cfRule>
          <x14:cfRule type="containsText" priority="404" operator="containsText" id="{D479ADB6-2AC8-4A43-8FBB-1CFD6A6C4E80}">
            <xm:f>NOT(ISERROR(SEARCH(labels!$B$7,N81)))</xm:f>
            <xm:f>labels!$B$7</xm:f>
            <x14:dxf>
              <font>
                <color rgb="FF339966"/>
              </font>
              <fill>
                <patternFill>
                  <bgColor rgb="FF3FBF7F"/>
                </patternFill>
              </fill>
            </x14:dxf>
          </x14:cfRule>
          <x14:cfRule type="containsText" priority="403" operator="containsText" id="{BF69234A-01E2-480D-AFC3-62E4665E3D58}">
            <xm:f>NOT(ISERROR(SEARCH(labels!$B$2,N81)))</xm:f>
            <xm:f>labels!$B$2</xm:f>
            <x14:dxf>
              <font>
                <color theme="5" tint="0.39994506668294322"/>
              </font>
              <fill>
                <patternFill>
                  <bgColor theme="5" tint="0.79998168889431442"/>
                </patternFill>
              </fill>
            </x14:dxf>
          </x14:cfRule>
          <xm:sqref>N81:O82</xm:sqref>
        </x14:conditionalFormatting>
        <x14:conditionalFormatting xmlns:xm="http://schemas.microsoft.com/office/excel/2006/main">
          <x14:cfRule type="containsText" priority="389" operator="containsText" id="{40AB6102-BF92-4ED4-B21F-2B0D95CB3A68}">
            <xm:f>NOT(ISERROR(SEARCH(labels!$B$2,N92)))</xm:f>
            <xm:f>labels!$B$2</xm:f>
            <x14:dxf>
              <font>
                <color theme="5" tint="0.39994506668294322"/>
              </font>
              <fill>
                <patternFill>
                  <bgColor theme="5" tint="0.79998168889431442"/>
                </patternFill>
              </fill>
            </x14:dxf>
          </x14:cfRule>
          <x14:cfRule type="containsText" priority="390" operator="containsText" id="{C6DCB174-1ECE-4CE4-AF51-C1926911E700}">
            <xm:f>NOT(ISERROR(SEARCH(labels!$B$7,N92)))</xm:f>
            <xm:f>labels!$B$7</xm:f>
            <x14:dxf>
              <font>
                <color rgb="FF339966"/>
              </font>
              <fill>
                <patternFill>
                  <bgColor rgb="FF3FBF7F"/>
                </patternFill>
              </fill>
            </x14:dxf>
          </x14:cfRule>
          <x14:cfRule type="containsText" priority="394" operator="containsText" id="{19ED2FD5-DBD9-4DF8-B72A-D4DE75F3DC9E}">
            <xm:f>NOT(ISERROR(SEARCH(labels!$B$3,N92)))</xm:f>
            <xm:f>labels!$B$3</xm:f>
            <x14:dxf>
              <font>
                <color rgb="FF00487E"/>
              </font>
              <fill>
                <patternFill>
                  <bgColor rgb="FF66CCFF"/>
                </patternFill>
              </fill>
            </x14:dxf>
          </x14:cfRule>
          <x14:cfRule type="containsText" priority="393" operator="containsText" id="{103CD1CC-9878-4E2C-908C-6D690EC381BF}">
            <xm:f>NOT(ISERROR(SEARCH(labels!$B$4,N92)))</xm:f>
            <xm:f>labels!$B$4</xm:f>
            <x14:dxf>
              <font>
                <color rgb="FF7030A0"/>
              </font>
              <fill>
                <patternFill>
                  <bgColor rgb="FFCCCCFF"/>
                </patternFill>
              </fill>
            </x14:dxf>
          </x14:cfRule>
          <x14:cfRule type="containsText" priority="392" operator="containsText" id="{0724DA9C-F1B2-4714-B763-783AACF5D1C0}">
            <xm:f>NOT(ISERROR(SEARCH(labels!$B$5,N92)))</xm:f>
            <xm:f>labels!$B$5</xm:f>
            <x14:dxf>
              <font>
                <color rgb="FF339966"/>
              </font>
              <fill>
                <patternFill>
                  <bgColor rgb="FFC9EDDB"/>
                </patternFill>
              </fill>
            </x14:dxf>
          </x14:cfRule>
          <x14:cfRule type="containsText" priority="391" operator="containsText" id="{F76FE5C3-49CB-4C5A-8AEA-E60507751384}">
            <xm:f>NOT(ISERROR(SEARCH(labels!$B$6,N92)))</xm:f>
            <xm:f>labels!$B$6</xm:f>
            <x14:dxf>
              <font>
                <color rgb="FF339966"/>
              </font>
              <fill>
                <patternFill>
                  <bgColor rgb="FF8BD9B2"/>
                </patternFill>
              </fill>
            </x14:dxf>
          </x14:cfRule>
          <xm:sqref>N92:O98</xm:sqref>
        </x14:conditionalFormatting>
        <x14:conditionalFormatting xmlns:xm="http://schemas.microsoft.com/office/excel/2006/main">
          <x14:cfRule type="containsText" priority="385" operator="containsText" id="{912BC8A9-7B33-4EC0-93C3-4494C3EDE9D9}">
            <xm:f>NOT(ISERROR(SEARCH(labels!$B$5,N100)))</xm:f>
            <xm:f>labels!$B$5</xm:f>
            <x14:dxf>
              <font>
                <color rgb="FF339966"/>
              </font>
              <fill>
                <patternFill>
                  <bgColor rgb="FFC9EDDB"/>
                </patternFill>
              </fill>
            </x14:dxf>
          </x14:cfRule>
          <x14:cfRule type="containsText" priority="386" operator="containsText" id="{2B74F0D5-1FDA-48B4-8EF6-CDD9AEC10194}">
            <xm:f>NOT(ISERROR(SEARCH(labels!$B$4,N100)))</xm:f>
            <xm:f>labels!$B$4</xm:f>
            <x14:dxf>
              <font>
                <color rgb="FF7030A0"/>
              </font>
              <fill>
                <patternFill>
                  <bgColor rgb="FFCCCCFF"/>
                </patternFill>
              </fill>
            </x14:dxf>
          </x14:cfRule>
          <x14:cfRule type="containsText" priority="387" operator="containsText" id="{C6ED1DC3-F83B-410E-9568-9592B5524A2B}">
            <xm:f>NOT(ISERROR(SEARCH(labels!$B$3,N100)))</xm:f>
            <xm:f>labels!$B$3</xm:f>
            <x14:dxf>
              <font>
                <color rgb="FF00487E"/>
              </font>
              <fill>
                <patternFill>
                  <bgColor rgb="FF66CCFF"/>
                </patternFill>
              </fill>
            </x14:dxf>
          </x14:cfRule>
          <x14:cfRule type="containsText" priority="383" operator="containsText" id="{261E9946-15D2-460F-B77E-DF9246E00E62}">
            <xm:f>NOT(ISERROR(SEARCH(labels!$B$7,N100)))</xm:f>
            <xm:f>labels!$B$7</xm:f>
            <x14:dxf>
              <font>
                <color rgb="FF339966"/>
              </font>
              <fill>
                <patternFill>
                  <bgColor rgb="FF3FBF7F"/>
                </patternFill>
              </fill>
            </x14:dxf>
          </x14:cfRule>
          <x14:cfRule type="containsText" priority="382" operator="containsText" id="{C7D9B4C9-3FF0-49D5-8D4A-F2E78108C22F}">
            <xm:f>NOT(ISERROR(SEARCH(labels!$B$2,N100)))</xm:f>
            <xm:f>labels!$B$2</xm:f>
            <x14:dxf>
              <font>
                <color theme="5" tint="0.39994506668294322"/>
              </font>
              <fill>
                <patternFill>
                  <bgColor theme="5" tint="0.79998168889431442"/>
                </patternFill>
              </fill>
            </x14:dxf>
          </x14:cfRule>
          <x14:cfRule type="containsText" priority="384" operator="containsText" id="{F3FD4A58-EDFD-4580-8159-9EA1C6973964}">
            <xm:f>NOT(ISERROR(SEARCH(labels!$B$6,N100)))</xm:f>
            <xm:f>labels!$B$6</xm:f>
            <x14:dxf>
              <font>
                <color rgb="FF339966"/>
              </font>
              <fill>
                <patternFill>
                  <bgColor rgb="FF8BD9B2"/>
                </patternFill>
              </fill>
            </x14:dxf>
          </x14:cfRule>
          <xm:sqref>N100:O102</xm:sqref>
        </x14:conditionalFormatting>
        <x14:conditionalFormatting xmlns:xm="http://schemas.microsoft.com/office/excel/2006/main">
          <x14:cfRule type="containsText" priority="373" operator="containsText" id="{863851FA-F134-470F-944F-ACB83EFA8DE2}">
            <xm:f>NOT(ISERROR(SEARCH(labels!$B$3,N116)))</xm:f>
            <xm:f>labels!$B$3</xm:f>
            <x14:dxf>
              <font>
                <color rgb="FF00487E"/>
              </font>
              <fill>
                <patternFill>
                  <bgColor rgb="FF66CCFF"/>
                </patternFill>
              </fill>
            </x14:dxf>
          </x14:cfRule>
          <x14:cfRule type="containsText" priority="368" operator="containsText" id="{812CF8C7-BDA2-4B5F-A750-04F30F69AE2B}">
            <xm:f>NOT(ISERROR(SEARCH(labels!$B$2,N116)))</xm:f>
            <xm:f>labels!$B$2</xm:f>
            <x14:dxf>
              <font>
                <color theme="5" tint="0.39994506668294322"/>
              </font>
              <fill>
                <patternFill>
                  <bgColor theme="5" tint="0.79998168889431442"/>
                </patternFill>
              </fill>
            </x14:dxf>
          </x14:cfRule>
          <x14:cfRule type="containsText" priority="369" operator="containsText" id="{513DB356-C15C-41F8-907B-10A0EC8C4252}">
            <xm:f>NOT(ISERROR(SEARCH(labels!$B$7,N116)))</xm:f>
            <xm:f>labels!$B$7</xm:f>
            <x14:dxf>
              <font>
                <color rgb="FF339966"/>
              </font>
              <fill>
                <patternFill>
                  <bgColor rgb="FF3FBF7F"/>
                </patternFill>
              </fill>
            </x14:dxf>
          </x14:cfRule>
          <x14:cfRule type="containsText" priority="370" operator="containsText" id="{7D1D00E7-C5B1-4938-9940-D5674E2945C0}">
            <xm:f>NOT(ISERROR(SEARCH(labels!$B$6,N116)))</xm:f>
            <xm:f>labels!$B$6</xm:f>
            <x14:dxf>
              <font>
                <color rgb="FF339966"/>
              </font>
              <fill>
                <patternFill>
                  <bgColor rgb="FF8BD9B2"/>
                </patternFill>
              </fill>
            </x14:dxf>
          </x14:cfRule>
          <x14:cfRule type="containsText" priority="371" operator="containsText" id="{537CEF30-891E-4051-B29F-4DDE940C6F75}">
            <xm:f>NOT(ISERROR(SEARCH(labels!$B$5,N116)))</xm:f>
            <xm:f>labels!$B$5</xm:f>
            <x14:dxf>
              <font>
                <color rgb="FF339966"/>
              </font>
              <fill>
                <patternFill>
                  <bgColor rgb="FFC9EDDB"/>
                </patternFill>
              </fill>
            </x14:dxf>
          </x14:cfRule>
          <x14:cfRule type="containsText" priority="372" operator="containsText" id="{334B24A2-B205-440D-B9E6-BBAACEABBE35}">
            <xm:f>NOT(ISERROR(SEARCH(labels!$B$4,N116)))</xm:f>
            <xm:f>labels!$B$4</xm:f>
            <x14:dxf>
              <font>
                <color rgb="FF7030A0"/>
              </font>
              <fill>
                <patternFill>
                  <bgColor rgb="FFCCCCFF"/>
                </patternFill>
              </fill>
            </x14:dxf>
          </x14:cfRule>
          <xm:sqref>N116:O117</xm:sqref>
        </x14:conditionalFormatting>
        <x14:conditionalFormatting xmlns:xm="http://schemas.microsoft.com/office/excel/2006/main">
          <x14:cfRule type="containsText" priority="366" operator="containsText" id="{BFED3851-220A-44B9-AA40-82425EA24A09}">
            <xm:f>NOT(ISERROR(SEARCH(labels!$B$3,N121)))</xm:f>
            <xm:f>labels!$B$3</xm:f>
            <x14:dxf>
              <font>
                <color rgb="FF00487E"/>
              </font>
              <fill>
                <patternFill>
                  <bgColor rgb="FF66CCFF"/>
                </patternFill>
              </fill>
            </x14:dxf>
          </x14:cfRule>
          <x14:cfRule type="containsText" priority="361" operator="containsText" id="{61EBA158-E419-4976-8F7A-4DCCF4C6E563}">
            <xm:f>NOT(ISERROR(SEARCH(labels!$B$2,N121)))</xm:f>
            <xm:f>labels!$B$2</xm:f>
            <x14:dxf>
              <font>
                <color theme="5" tint="0.39994506668294322"/>
              </font>
              <fill>
                <patternFill>
                  <bgColor theme="5" tint="0.79998168889431442"/>
                </patternFill>
              </fill>
            </x14:dxf>
          </x14:cfRule>
          <x14:cfRule type="containsText" priority="362" operator="containsText" id="{324A2CD6-C2DD-4FC0-B174-186F8113A862}">
            <xm:f>NOT(ISERROR(SEARCH(labels!$B$7,N121)))</xm:f>
            <xm:f>labels!$B$7</xm:f>
            <x14:dxf>
              <font>
                <color rgb="FF339966"/>
              </font>
              <fill>
                <patternFill>
                  <bgColor rgb="FF3FBF7F"/>
                </patternFill>
              </fill>
            </x14:dxf>
          </x14:cfRule>
          <x14:cfRule type="containsText" priority="363" operator="containsText" id="{83810C47-F6A3-4EA7-9E42-4825BDDD711F}">
            <xm:f>NOT(ISERROR(SEARCH(labels!$B$6,N121)))</xm:f>
            <xm:f>labels!$B$6</xm:f>
            <x14:dxf>
              <font>
                <color rgb="FF339966"/>
              </font>
              <fill>
                <patternFill>
                  <bgColor rgb="FF8BD9B2"/>
                </patternFill>
              </fill>
            </x14:dxf>
          </x14:cfRule>
          <x14:cfRule type="containsText" priority="364" operator="containsText" id="{4F28763C-64A8-48DB-A7B8-488F4629A5E8}">
            <xm:f>NOT(ISERROR(SEARCH(labels!$B$5,N121)))</xm:f>
            <xm:f>labels!$B$5</xm:f>
            <x14:dxf>
              <font>
                <color rgb="FF339966"/>
              </font>
              <fill>
                <patternFill>
                  <bgColor rgb="FFC9EDDB"/>
                </patternFill>
              </fill>
            </x14:dxf>
          </x14:cfRule>
          <x14:cfRule type="containsText" priority="365" operator="containsText" id="{7F421E04-12DB-4C0F-9384-F0593F587E9A}">
            <xm:f>NOT(ISERROR(SEARCH(labels!$B$4,N121)))</xm:f>
            <xm:f>labels!$B$4</xm:f>
            <x14:dxf>
              <font>
                <color rgb="FF7030A0"/>
              </font>
              <fill>
                <patternFill>
                  <bgColor rgb="FFCCCCFF"/>
                </patternFill>
              </fill>
            </x14:dxf>
          </x14:cfRule>
          <xm:sqref>N121:O122</xm:sqref>
        </x14:conditionalFormatting>
        <x14:conditionalFormatting xmlns:xm="http://schemas.microsoft.com/office/excel/2006/main">
          <x14:cfRule type="containsText" priority="358" operator="containsText" id="{1D84DA4B-028D-46CD-95B3-CE754F08BF70}">
            <xm:f>NOT(ISERROR(SEARCH(labels!$B$4,N124)))</xm:f>
            <xm:f>labels!$B$4</xm:f>
            <x14:dxf>
              <font>
                <color rgb="FF7030A0"/>
              </font>
              <fill>
                <patternFill>
                  <bgColor rgb="FFCCCCFF"/>
                </patternFill>
              </fill>
            </x14:dxf>
          </x14:cfRule>
          <x14:cfRule type="containsText" priority="359" operator="containsText" id="{9747FDB2-5BA8-4EEE-9ECD-F077E38A9FFF}">
            <xm:f>NOT(ISERROR(SEARCH(labels!$B$3,N124)))</xm:f>
            <xm:f>labels!$B$3</xm:f>
            <x14:dxf>
              <font>
                <color rgb="FF00487E"/>
              </font>
              <fill>
                <patternFill>
                  <bgColor rgb="FF66CCFF"/>
                </patternFill>
              </fill>
            </x14:dxf>
          </x14:cfRule>
          <x14:cfRule type="containsText" priority="357" operator="containsText" id="{05F71791-62DF-4C9D-BFA7-39038C2CBFEC}">
            <xm:f>NOT(ISERROR(SEARCH(labels!$B$5,N124)))</xm:f>
            <xm:f>labels!$B$5</xm:f>
            <x14:dxf>
              <font>
                <color rgb="FF339966"/>
              </font>
              <fill>
                <patternFill>
                  <bgColor rgb="FFC9EDDB"/>
                </patternFill>
              </fill>
            </x14:dxf>
          </x14:cfRule>
          <x14:cfRule type="containsText" priority="356" operator="containsText" id="{C1263948-D366-45B6-AD0B-73ECBBCF993A}">
            <xm:f>NOT(ISERROR(SEARCH(labels!$B$6,N124)))</xm:f>
            <xm:f>labels!$B$6</xm:f>
            <x14:dxf>
              <font>
                <color rgb="FF339966"/>
              </font>
              <fill>
                <patternFill>
                  <bgColor rgb="FF8BD9B2"/>
                </patternFill>
              </fill>
            </x14:dxf>
          </x14:cfRule>
          <x14:cfRule type="containsText" priority="355" operator="containsText" id="{7A198825-3657-43AA-BF72-67A40862A964}">
            <xm:f>NOT(ISERROR(SEARCH(labels!$B$7,N124)))</xm:f>
            <xm:f>labels!$B$7</xm:f>
            <x14:dxf>
              <font>
                <color rgb="FF339966"/>
              </font>
              <fill>
                <patternFill>
                  <bgColor rgb="FF3FBF7F"/>
                </patternFill>
              </fill>
            </x14:dxf>
          </x14:cfRule>
          <x14:cfRule type="containsText" priority="354" operator="containsText" id="{C4A73E84-9384-4382-A802-963EC877B8DE}">
            <xm:f>NOT(ISERROR(SEARCH(labels!$B$2,N124)))</xm:f>
            <xm:f>labels!$B$2</xm:f>
            <x14:dxf>
              <font>
                <color theme="5" tint="0.39994506668294322"/>
              </font>
              <fill>
                <patternFill>
                  <bgColor theme="5" tint="0.79998168889431442"/>
                </patternFill>
              </fill>
            </x14:dxf>
          </x14:cfRule>
          <xm:sqref>N124:O134</xm:sqref>
        </x14:conditionalFormatting>
        <x14:conditionalFormatting xmlns:xm="http://schemas.microsoft.com/office/excel/2006/main">
          <x14:cfRule type="containsText" priority="348" operator="containsText" id="{0F3F7044-8AAD-4033-92CB-1ECF121B66D2}">
            <xm:f>NOT(ISERROR(SEARCH(labels!$B$7,N136)))</xm:f>
            <xm:f>labels!$B$7</xm:f>
            <x14:dxf>
              <font>
                <color rgb="FF339966"/>
              </font>
              <fill>
                <patternFill>
                  <bgColor rgb="FF3FBF7F"/>
                </patternFill>
              </fill>
            </x14:dxf>
          </x14:cfRule>
          <x14:cfRule type="containsText" priority="347" operator="containsText" id="{8E1D879C-026B-405B-A94F-7460429D37CA}">
            <xm:f>NOT(ISERROR(SEARCH(labels!$B$2,N136)))</xm:f>
            <xm:f>labels!$B$2</xm:f>
            <x14:dxf>
              <font>
                <color theme="5" tint="0.39994506668294322"/>
              </font>
              <fill>
                <patternFill>
                  <bgColor theme="5" tint="0.79998168889431442"/>
                </patternFill>
              </fill>
            </x14:dxf>
          </x14:cfRule>
          <x14:cfRule type="containsText" priority="352" operator="containsText" id="{9D54B9D7-C665-451D-B513-8A6A96CF29D7}">
            <xm:f>NOT(ISERROR(SEARCH(labels!$B$3,N136)))</xm:f>
            <xm:f>labels!$B$3</xm:f>
            <x14:dxf>
              <font>
                <color rgb="FF00487E"/>
              </font>
              <fill>
                <patternFill>
                  <bgColor rgb="FF66CCFF"/>
                </patternFill>
              </fill>
            </x14:dxf>
          </x14:cfRule>
          <x14:cfRule type="containsText" priority="351" operator="containsText" id="{85F2B244-0258-433D-A19B-CCF1A61AA5AB}">
            <xm:f>NOT(ISERROR(SEARCH(labels!$B$4,N136)))</xm:f>
            <xm:f>labels!$B$4</xm:f>
            <x14:dxf>
              <font>
                <color rgb="FF7030A0"/>
              </font>
              <fill>
                <patternFill>
                  <bgColor rgb="FFCCCCFF"/>
                </patternFill>
              </fill>
            </x14:dxf>
          </x14:cfRule>
          <x14:cfRule type="containsText" priority="350" operator="containsText" id="{492C2426-6038-4490-B7A1-6F532E088A15}">
            <xm:f>NOT(ISERROR(SEARCH(labels!$B$5,N136)))</xm:f>
            <xm:f>labels!$B$5</xm:f>
            <x14:dxf>
              <font>
                <color rgb="FF339966"/>
              </font>
              <fill>
                <patternFill>
                  <bgColor rgb="FFC9EDDB"/>
                </patternFill>
              </fill>
            </x14:dxf>
          </x14:cfRule>
          <x14:cfRule type="containsText" priority="349" operator="containsText" id="{568F6FFA-9BCB-4918-9190-AD83261363CF}">
            <xm:f>NOT(ISERROR(SEARCH(labels!$B$6,N136)))</xm:f>
            <xm:f>labels!$B$6</xm:f>
            <x14:dxf>
              <font>
                <color rgb="FF339966"/>
              </font>
              <fill>
                <patternFill>
                  <bgColor rgb="FF8BD9B2"/>
                </patternFill>
              </fill>
            </x14:dxf>
          </x14:cfRule>
          <xm:sqref>N136:O137</xm:sqref>
        </x14:conditionalFormatting>
        <x14:conditionalFormatting xmlns:xm="http://schemas.microsoft.com/office/excel/2006/main">
          <x14:cfRule type="containsText" priority="341" operator="containsText" id="{77DFED97-E92B-4A85-A37B-B1D8507648EE}">
            <xm:f>NOT(ISERROR(SEARCH(labels!$B$7,N141)))</xm:f>
            <xm:f>labels!$B$7</xm:f>
            <x14:dxf>
              <font>
                <color rgb="FF339966"/>
              </font>
              <fill>
                <patternFill>
                  <bgColor rgb="FF3FBF7F"/>
                </patternFill>
              </fill>
            </x14:dxf>
          </x14:cfRule>
          <x14:cfRule type="containsText" priority="342" operator="containsText" id="{3939E6E8-E098-432E-A648-50D5C28A0ECE}">
            <xm:f>NOT(ISERROR(SEARCH(labels!$B$6,N141)))</xm:f>
            <xm:f>labels!$B$6</xm:f>
            <x14:dxf>
              <font>
                <color rgb="FF339966"/>
              </font>
              <fill>
                <patternFill>
                  <bgColor rgb="FF8BD9B2"/>
                </patternFill>
              </fill>
            </x14:dxf>
          </x14:cfRule>
          <x14:cfRule type="containsText" priority="343" operator="containsText" id="{D68016B7-250A-4885-A23B-9C9C51FFC501}">
            <xm:f>NOT(ISERROR(SEARCH(labels!$B$5,N141)))</xm:f>
            <xm:f>labels!$B$5</xm:f>
            <x14:dxf>
              <font>
                <color rgb="FF339966"/>
              </font>
              <fill>
                <patternFill>
                  <bgColor rgb="FFC9EDDB"/>
                </patternFill>
              </fill>
            </x14:dxf>
          </x14:cfRule>
          <x14:cfRule type="containsText" priority="344" operator="containsText" id="{1CB3271C-F15D-421F-8EB4-1A5A9BE2F91A}">
            <xm:f>NOT(ISERROR(SEARCH(labels!$B$4,N141)))</xm:f>
            <xm:f>labels!$B$4</xm:f>
            <x14:dxf>
              <font>
                <color rgb="FF7030A0"/>
              </font>
              <fill>
                <patternFill>
                  <bgColor rgb="FFCCCCFF"/>
                </patternFill>
              </fill>
            </x14:dxf>
          </x14:cfRule>
          <x14:cfRule type="containsText" priority="345" operator="containsText" id="{15CA2180-D6E7-4934-8F0F-C62AAEB3B9EC}">
            <xm:f>NOT(ISERROR(SEARCH(labels!$B$3,N141)))</xm:f>
            <xm:f>labels!$B$3</xm:f>
            <x14:dxf>
              <font>
                <color rgb="FF00487E"/>
              </font>
              <fill>
                <patternFill>
                  <bgColor rgb="FF66CCFF"/>
                </patternFill>
              </fill>
            </x14:dxf>
          </x14:cfRule>
          <x14:cfRule type="containsText" priority="340" operator="containsText" id="{6B07F1E7-B60D-40A6-A83B-308218338412}">
            <xm:f>NOT(ISERROR(SEARCH(labels!$B$2,N141)))</xm:f>
            <xm:f>labels!$B$2</xm:f>
            <x14:dxf>
              <font>
                <color theme="5" tint="0.39994506668294322"/>
              </font>
              <fill>
                <patternFill>
                  <bgColor theme="5" tint="0.79998168889431442"/>
                </patternFill>
              </fill>
            </x14:dxf>
          </x14:cfRule>
          <xm:sqref>N141:O142</xm:sqref>
        </x14:conditionalFormatting>
        <x14:conditionalFormatting xmlns:xm="http://schemas.microsoft.com/office/excel/2006/main">
          <x14:cfRule type="containsText" priority="333" operator="containsText" id="{5CE82290-F327-45A3-A2C6-A0AEC9C71B1C}">
            <xm:f>NOT(ISERROR(SEARCH(labels!$B$2,N144)))</xm:f>
            <xm:f>labels!$B$2</xm:f>
            <x14:dxf>
              <font>
                <color theme="5" tint="0.39994506668294322"/>
              </font>
              <fill>
                <patternFill>
                  <bgColor theme="5" tint="0.79998168889431442"/>
                </patternFill>
              </fill>
            </x14:dxf>
          </x14:cfRule>
          <x14:cfRule type="containsText" priority="334" operator="containsText" id="{EB5DF8DF-7D73-4671-B720-446AEE2FF8C3}">
            <xm:f>NOT(ISERROR(SEARCH(labels!$B$7,N144)))</xm:f>
            <xm:f>labels!$B$7</xm:f>
            <x14:dxf>
              <font>
                <color rgb="FF339966"/>
              </font>
              <fill>
                <patternFill>
                  <bgColor rgb="FF3FBF7F"/>
                </patternFill>
              </fill>
            </x14:dxf>
          </x14:cfRule>
          <x14:cfRule type="containsText" priority="335" operator="containsText" id="{A0AEE83D-D669-4BA6-A058-12542738EDDA}">
            <xm:f>NOT(ISERROR(SEARCH(labels!$B$6,N144)))</xm:f>
            <xm:f>labels!$B$6</xm:f>
            <x14:dxf>
              <font>
                <color rgb="FF339966"/>
              </font>
              <fill>
                <patternFill>
                  <bgColor rgb="FF8BD9B2"/>
                </patternFill>
              </fill>
            </x14:dxf>
          </x14:cfRule>
          <x14:cfRule type="containsText" priority="336" operator="containsText" id="{78E8827D-8A0A-4498-923C-AFF19E0CEAA6}">
            <xm:f>NOT(ISERROR(SEARCH(labels!$B$5,N144)))</xm:f>
            <xm:f>labels!$B$5</xm:f>
            <x14:dxf>
              <font>
                <color rgb="FF339966"/>
              </font>
              <fill>
                <patternFill>
                  <bgColor rgb="FFC9EDDB"/>
                </patternFill>
              </fill>
            </x14:dxf>
          </x14:cfRule>
          <x14:cfRule type="containsText" priority="337" operator="containsText" id="{B7888633-2FE7-43A3-88DC-FD6764D2BF98}">
            <xm:f>NOT(ISERROR(SEARCH(labels!$B$4,N144)))</xm:f>
            <xm:f>labels!$B$4</xm:f>
            <x14:dxf>
              <font>
                <color rgb="FF7030A0"/>
              </font>
              <fill>
                <patternFill>
                  <bgColor rgb="FFCCCCFF"/>
                </patternFill>
              </fill>
            </x14:dxf>
          </x14:cfRule>
          <x14:cfRule type="containsText" priority="338" operator="containsText" id="{6011BABF-F883-4C50-9176-DE3FB825D24E}">
            <xm:f>NOT(ISERROR(SEARCH(labels!$B$3,N144)))</xm:f>
            <xm:f>labels!$B$3</xm:f>
            <x14:dxf>
              <font>
                <color rgb="FF00487E"/>
              </font>
              <fill>
                <patternFill>
                  <bgColor rgb="FF66CCFF"/>
                </patternFill>
              </fill>
            </x14:dxf>
          </x14:cfRule>
          <xm:sqref>N144:O157</xm:sqref>
        </x14:conditionalFormatting>
        <x14:conditionalFormatting xmlns:xm="http://schemas.microsoft.com/office/excel/2006/main">
          <x14:cfRule type="containsText" priority="328" operator="containsText" id="{FF13276E-1C84-4BF6-933A-52205D7DDF04}">
            <xm:f>NOT(ISERROR(SEARCH(labels!$B$6,N159)))</xm:f>
            <xm:f>labels!$B$6</xm:f>
            <x14:dxf>
              <font>
                <color rgb="FF339966"/>
              </font>
              <fill>
                <patternFill>
                  <bgColor rgb="FF8BD9B2"/>
                </patternFill>
              </fill>
            </x14:dxf>
          </x14:cfRule>
          <x14:cfRule type="containsText" priority="330" operator="containsText" id="{3512A1CE-231A-481A-AC03-37FC055DFA1B}">
            <xm:f>NOT(ISERROR(SEARCH(labels!$B$4,N159)))</xm:f>
            <xm:f>labels!$B$4</xm:f>
            <x14:dxf>
              <font>
                <color rgb="FF7030A0"/>
              </font>
              <fill>
                <patternFill>
                  <bgColor rgb="FFCCCCFF"/>
                </patternFill>
              </fill>
            </x14:dxf>
          </x14:cfRule>
          <x14:cfRule type="containsText" priority="331" operator="containsText" id="{1DA5CEEF-E7C7-4ADE-B3CF-BE0DCF404E57}">
            <xm:f>NOT(ISERROR(SEARCH(labels!$B$3,N159)))</xm:f>
            <xm:f>labels!$B$3</xm:f>
            <x14:dxf>
              <font>
                <color rgb="FF00487E"/>
              </font>
              <fill>
                <patternFill>
                  <bgColor rgb="FF66CCFF"/>
                </patternFill>
              </fill>
            </x14:dxf>
          </x14:cfRule>
          <x14:cfRule type="containsText" priority="329" operator="containsText" id="{97587A69-B892-467F-85F4-958778610166}">
            <xm:f>NOT(ISERROR(SEARCH(labels!$B$5,N159)))</xm:f>
            <xm:f>labels!$B$5</xm:f>
            <x14:dxf>
              <font>
                <color rgb="FF339966"/>
              </font>
              <fill>
                <patternFill>
                  <bgColor rgb="FFC9EDDB"/>
                </patternFill>
              </fill>
            </x14:dxf>
          </x14:cfRule>
          <x14:cfRule type="containsText" priority="327" operator="containsText" id="{6460DF36-690D-4E34-A05F-53032B450294}">
            <xm:f>NOT(ISERROR(SEARCH(labels!$B$7,N159)))</xm:f>
            <xm:f>labels!$B$7</xm:f>
            <x14:dxf>
              <font>
                <color rgb="FF339966"/>
              </font>
              <fill>
                <patternFill>
                  <bgColor rgb="FF3FBF7F"/>
                </patternFill>
              </fill>
            </x14:dxf>
          </x14:cfRule>
          <x14:cfRule type="containsText" priority="326" operator="containsText" id="{7B6E5416-3F18-4285-BC8D-5EB7ADD30FC2}">
            <xm:f>NOT(ISERROR(SEARCH(labels!$B$2,N159)))</xm:f>
            <xm:f>labels!$B$2</xm:f>
            <x14:dxf>
              <font>
                <color theme="5" tint="0.39994506668294322"/>
              </font>
              <fill>
                <patternFill>
                  <bgColor theme="5" tint="0.79998168889431442"/>
                </patternFill>
              </fill>
            </x14:dxf>
          </x14:cfRule>
          <xm:sqref>N159:O160</xm:sqref>
        </x14:conditionalFormatting>
        <x14:conditionalFormatting xmlns:xm="http://schemas.microsoft.com/office/excel/2006/main">
          <x14:cfRule type="containsText" priority="319" operator="containsText" id="{D861B454-D416-45D9-B576-EF3E17C0D343}">
            <xm:f>NOT(ISERROR(SEARCH(labels!$B$2,N162)))</xm:f>
            <xm:f>labels!$B$2</xm:f>
            <x14:dxf>
              <font>
                <color theme="5" tint="0.39994506668294322"/>
              </font>
              <fill>
                <patternFill>
                  <bgColor theme="5" tint="0.79998168889431442"/>
                </patternFill>
              </fill>
            </x14:dxf>
          </x14:cfRule>
          <x14:cfRule type="containsText" priority="324" operator="containsText" id="{AE5BDE16-4EA9-4FFE-B228-65C8D6284605}">
            <xm:f>NOT(ISERROR(SEARCH(labels!$B$3,N162)))</xm:f>
            <xm:f>labels!$B$3</xm:f>
            <x14:dxf>
              <font>
                <color rgb="FF00487E"/>
              </font>
              <fill>
                <patternFill>
                  <bgColor rgb="FF66CCFF"/>
                </patternFill>
              </fill>
            </x14:dxf>
          </x14:cfRule>
          <x14:cfRule type="containsText" priority="323" operator="containsText" id="{B9A86BC3-A260-451D-89E2-334BCD0FDAB1}">
            <xm:f>NOT(ISERROR(SEARCH(labels!$B$4,N162)))</xm:f>
            <xm:f>labels!$B$4</xm:f>
            <x14:dxf>
              <font>
                <color rgb="FF7030A0"/>
              </font>
              <fill>
                <patternFill>
                  <bgColor rgb="FFCCCCFF"/>
                </patternFill>
              </fill>
            </x14:dxf>
          </x14:cfRule>
          <x14:cfRule type="containsText" priority="322" operator="containsText" id="{8ED826E9-D810-4DDD-8D94-22BB723B017D}">
            <xm:f>NOT(ISERROR(SEARCH(labels!$B$5,N162)))</xm:f>
            <xm:f>labels!$B$5</xm:f>
            <x14:dxf>
              <font>
                <color rgb="FF339966"/>
              </font>
              <fill>
                <patternFill>
                  <bgColor rgb="FFC9EDDB"/>
                </patternFill>
              </fill>
            </x14:dxf>
          </x14:cfRule>
          <x14:cfRule type="containsText" priority="321" operator="containsText" id="{056126D4-3D26-41B4-8EB6-30FB218EF3FD}">
            <xm:f>NOT(ISERROR(SEARCH(labels!$B$6,N162)))</xm:f>
            <xm:f>labels!$B$6</xm:f>
            <x14:dxf>
              <font>
                <color rgb="FF339966"/>
              </font>
              <fill>
                <patternFill>
                  <bgColor rgb="FF8BD9B2"/>
                </patternFill>
              </fill>
            </x14:dxf>
          </x14:cfRule>
          <x14:cfRule type="containsText" priority="320" operator="containsText" id="{22B829E9-481D-4A26-BAE1-4C3CC74375DC}">
            <xm:f>NOT(ISERROR(SEARCH(labels!$B$7,N162)))</xm:f>
            <xm:f>labels!$B$7</xm:f>
            <x14:dxf>
              <font>
                <color rgb="FF339966"/>
              </font>
              <fill>
                <patternFill>
                  <bgColor rgb="FF3FBF7F"/>
                </patternFill>
              </fill>
            </x14:dxf>
          </x14:cfRule>
          <xm:sqref>N162:O162</xm:sqref>
        </x14:conditionalFormatting>
        <x14:conditionalFormatting xmlns:xm="http://schemas.microsoft.com/office/excel/2006/main">
          <x14:cfRule type="containsText" priority="312" operator="containsText" id="{5F44CB55-3E3E-498C-93DB-BD40662F8FE2}">
            <xm:f>NOT(ISERROR(SEARCH(labels!$B$2,N164)))</xm:f>
            <xm:f>labels!$B$2</xm:f>
            <x14:dxf>
              <font>
                <color theme="5" tint="0.39994506668294322"/>
              </font>
              <fill>
                <patternFill>
                  <bgColor theme="5" tint="0.79998168889431442"/>
                </patternFill>
              </fill>
            </x14:dxf>
          </x14:cfRule>
          <x14:cfRule type="containsText" priority="314" operator="containsText" id="{02A8EB07-3767-4037-BA03-429BA686924E}">
            <xm:f>NOT(ISERROR(SEARCH(labels!$B$6,N164)))</xm:f>
            <xm:f>labels!$B$6</xm:f>
            <x14:dxf>
              <font>
                <color rgb="FF339966"/>
              </font>
              <fill>
                <patternFill>
                  <bgColor rgb="FF8BD9B2"/>
                </patternFill>
              </fill>
            </x14:dxf>
          </x14:cfRule>
          <x14:cfRule type="containsText" priority="315" operator="containsText" id="{FDD5D23E-C346-45CA-AB92-37B106045081}">
            <xm:f>NOT(ISERROR(SEARCH(labels!$B$5,N164)))</xm:f>
            <xm:f>labels!$B$5</xm:f>
            <x14:dxf>
              <font>
                <color rgb="FF339966"/>
              </font>
              <fill>
                <patternFill>
                  <bgColor rgb="FFC9EDDB"/>
                </patternFill>
              </fill>
            </x14:dxf>
          </x14:cfRule>
          <x14:cfRule type="containsText" priority="316" operator="containsText" id="{2A6B685D-6164-43EB-9E50-A4B704E6CD36}">
            <xm:f>NOT(ISERROR(SEARCH(labels!$B$4,N164)))</xm:f>
            <xm:f>labels!$B$4</xm:f>
            <x14:dxf>
              <font>
                <color rgb="FF7030A0"/>
              </font>
              <fill>
                <patternFill>
                  <bgColor rgb="FFCCCCFF"/>
                </patternFill>
              </fill>
            </x14:dxf>
          </x14:cfRule>
          <x14:cfRule type="containsText" priority="317" operator="containsText" id="{B0BDF61C-F3F9-4C2B-8CB0-D7F6EBFF4F46}">
            <xm:f>NOT(ISERROR(SEARCH(labels!$B$3,N164)))</xm:f>
            <xm:f>labels!$B$3</xm:f>
            <x14:dxf>
              <font>
                <color rgb="FF00487E"/>
              </font>
              <fill>
                <patternFill>
                  <bgColor rgb="FF66CCFF"/>
                </patternFill>
              </fill>
            </x14:dxf>
          </x14:cfRule>
          <x14:cfRule type="containsText" priority="313" operator="containsText" id="{9269F682-8079-47A6-B751-D65E614B0B29}">
            <xm:f>NOT(ISERROR(SEARCH(labels!$B$7,N164)))</xm:f>
            <xm:f>labels!$B$7</xm:f>
            <x14:dxf>
              <font>
                <color rgb="FF339966"/>
              </font>
              <fill>
                <patternFill>
                  <bgColor rgb="FF3FBF7F"/>
                </patternFill>
              </fill>
            </x14:dxf>
          </x14:cfRule>
          <xm:sqref>N164:O174</xm:sqref>
        </x14:conditionalFormatting>
        <x14:conditionalFormatting xmlns:xm="http://schemas.microsoft.com/office/excel/2006/main">
          <x14:cfRule type="containsText" priority="305" operator="containsText" id="{DE98C481-A55D-4A0C-A352-B819FC9C071D}">
            <xm:f>NOT(ISERROR(SEARCH(labels!$B$2,N176)))</xm:f>
            <xm:f>labels!$B$2</xm:f>
            <x14:dxf>
              <font>
                <color theme="5" tint="0.39994506668294322"/>
              </font>
              <fill>
                <patternFill>
                  <bgColor theme="5" tint="0.79998168889431442"/>
                </patternFill>
              </fill>
            </x14:dxf>
          </x14:cfRule>
          <x14:cfRule type="containsText" priority="306" operator="containsText" id="{7F4946B3-21A3-4D71-986D-22836203BD3E}">
            <xm:f>NOT(ISERROR(SEARCH(labels!$B$7,N176)))</xm:f>
            <xm:f>labels!$B$7</xm:f>
            <x14:dxf>
              <font>
                <color rgb="FF339966"/>
              </font>
              <fill>
                <patternFill>
                  <bgColor rgb="FF3FBF7F"/>
                </patternFill>
              </fill>
            </x14:dxf>
          </x14:cfRule>
          <x14:cfRule type="containsText" priority="307" operator="containsText" id="{13A0C767-B440-476D-9505-182A936117B2}">
            <xm:f>NOT(ISERROR(SEARCH(labels!$B$6,N176)))</xm:f>
            <xm:f>labels!$B$6</xm:f>
            <x14:dxf>
              <font>
                <color rgb="FF339966"/>
              </font>
              <fill>
                <patternFill>
                  <bgColor rgb="FF8BD9B2"/>
                </patternFill>
              </fill>
            </x14:dxf>
          </x14:cfRule>
          <x14:cfRule type="containsText" priority="308" operator="containsText" id="{F14043FC-602B-446A-9213-5572A5EF287E}">
            <xm:f>NOT(ISERROR(SEARCH(labels!$B$5,N176)))</xm:f>
            <xm:f>labels!$B$5</xm:f>
            <x14:dxf>
              <font>
                <color rgb="FF339966"/>
              </font>
              <fill>
                <patternFill>
                  <bgColor rgb="FFC9EDDB"/>
                </patternFill>
              </fill>
            </x14:dxf>
          </x14:cfRule>
          <x14:cfRule type="containsText" priority="309" operator="containsText" id="{1C918490-7E0E-410E-95FE-B1B5BB95275C}">
            <xm:f>NOT(ISERROR(SEARCH(labels!$B$4,N176)))</xm:f>
            <xm:f>labels!$B$4</xm:f>
            <x14:dxf>
              <font>
                <color rgb="FF7030A0"/>
              </font>
              <fill>
                <patternFill>
                  <bgColor rgb="FFCCCCFF"/>
                </patternFill>
              </fill>
            </x14:dxf>
          </x14:cfRule>
          <x14:cfRule type="containsText" priority="310" operator="containsText" id="{A9EBCECC-8261-4091-98D5-BB4984E8F63E}">
            <xm:f>NOT(ISERROR(SEARCH(labels!$B$3,N176)))</xm:f>
            <xm:f>labels!$B$3</xm:f>
            <x14:dxf>
              <font>
                <color rgb="FF00487E"/>
              </font>
              <fill>
                <patternFill>
                  <bgColor rgb="FF66CCFF"/>
                </patternFill>
              </fill>
            </x14:dxf>
          </x14:cfRule>
          <xm:sqref>N176:O176</xm:sqref>
        </x14:conditionalFormatting>
        <x14:conditionalFormatting xmlns:xm="http://schemas.microsoft.com/office/excel/2006/main">
          <x14:cfRule type="containsText" priority="298" operator="containsText" id="{2281BF01-95D6-476F-84A1-CE633D8983E8}">
            <xm:f>NOT(ISERROR(SEARCH(labels!$B$2,N180)))</xm:f>
            <xm:f>labels!$B$2</xm:f>
            <x14:dxf>
              <font>
                <color theme="5" tint="0.39994506668294322"/>
              </font>
              <fill>
                <patternFill>
                  <bgColor theme="5" tint="0.79998168889431442"/>
                </patternFill>
              </fill>
            </x14:dxf>
          </x14:cfRule>
          <x14:cfRule type="containsText" priority="303" operator="containsText" id="{892E4DC2-317E-40E7-8AC4-76077DE2BC42}">
            <xm:f>NOT(ISERROR(SEARCH(labels!$B$3,N180)))</xm:f>
            <xm:f>labels!$B$3</xm:f>
            <x14:dxf>
              <font>
                <color rgb="FF00487E"/>
              </font>
              <fill>
                <patternFill>
                  <bgColor rgb="FF66CCFF"/>
                </patternFill>
              </fill>
            </x14:dxf>
          </x14:cfRule>
          <x14:cfRule type="containsText" priority="302" operator="containsText" id="{479EDCEA-2752-47EE-BADA-E1637756CE4D}">
            <xm:f>NOT(ISERROR(SEARCH(labels!$B$4,N180)))</xm:f>
            <xm:f>labels!$B$4</xm:f>
            <x14:dxf>
              <font>
                <color rgb="FF7030A0"/>
              </font>
              <fill>
                <patternFill>
                  <bgColor rgb="FFCCCCFF"/>
                </patternFill>
              </fill>
            </x14:dxf>
          </x14:cfRule>
          <x14:cfRule type="containsText" priority="301" operator="containsText" id="{CAE5A320-93BE-4758-8498-1C5CCF834FC9}">
            <xm:f>NOT(ISERROR(SEARCH(labels!$B$5,N180)))</xm:f>
            <xm:f>labels!$B$5</xm:f>
            <x14:dxf>
              <font>
                <color rgb="FF339966"/>
              </font>
              <fill>
                <patternFill>
                  <bgColor rgb="FFC9EDDB"/>
                </patternFill>
              </fill>
            </x14:dxf>
          </x14:cfRule>
          <x14:cfRule type="containsText" priority="300" operator="containsText" id="{125A573A-02A6-49A6-8ADB-8740AD3F88A8}">
            <xm:f>NOT(ISERROR(SEARCH(labels!$B$6,N180)))</xm:f>
            <xm:f>labels!$B$6</xm:f>
            <x14:dxf>
              <font>
                <color rgb="FF339966"/>
              </font>
              <fill>
                <patternFill>
                  <bgColor rgb="FF8BD9B2"/>
                </patternFill>
              </fill>
            </x14:dxf>
          </x14:cfRule>
          <x14:cfRule type="containsText" priority="299" operator="containsText" id="{29DD52C2-76F5-4846-8A8B-62CD07B03FD3}">
            <xm:f>NOT(ISERROR(SEARCH(labels!$B$7,N180)))</xm:f>
            <xm:f>labels!$B$7</xm:f>
            <x14:dxf>
              <font>
                <color rgb="FF339966"/>
              </font>
              <fill>
                <patternFill>
                  <bgColor rgb="FF3FBF7F"/>
                </patternFill>
              </fill>
            </x14:dxf>
          </x14:cfRule>
          <xm:sqref>N180:O182</xm:sqref>
        </x14:conditionalFormatting>
        <x14:conditionalFormatting xmlns:xm="http://schemas.microsoft.com/office/excel/2006/main">
          <x14:cfRule type="containsText" priority="292" operator="containsText" id="{BC7F2503-C649-40FC-8427-E74D636935ED}">
            <xm:f>NOT(ISERROR(SEARCH(labels!$B$7,N184)))</xm:f>
            <xm:f>labels!$B$7</xm:f>
            <x14:dxf>
              <font>
                <color rgb="FF339966"/>
              </font>
              <fill>
                <patternFill>
                  <bgColor rgb="FF3FBF7F"/>
                </patternFill>
              </fill>
            </x14:dxf>
          </x14:cfRule>
          <x14:cfRule type="containsText" priority="291" operator="containsText" id="{2FF27C52-10FA-45BE-9908-DFEF74308D07}">
            <xm:f>NOT(ISERROR(SEARCH(labels!$B$2,N184)))</xm:f>
            <xm:f>labels!$B$2</xm:f>
            <x14:dxf>
              <font>
                <color theme="5" tint="0.39994506668294322"/>
              </font>
              <fill>
                <patternFill>
                  <bgColor theme="5" tint="0.79998168889431442"/>
                </patternFill>
              </fill>
            </x14:dxf>
          </x14:cfRule>
          <x14:cfRule type="containsText" priority="295" operator="containsText" id="{CB9851F9-6B50-45F3-B804-85AF87FC26F3}">
            <xm:f>NOT(ISERROR(SEARCH(labels!$B$4,N184)))</xm:f>
            <xm:f>labels!$B$4</xm:f>
            <x14:dxf>
              <font>
                <color rgb="FF7030A0"/>
              </font>
              <fill>
                <patternFill>
                  <bgColor rgb="FFCCCCFF"/>
                </patternFill>
              </fill>
            </x14:dxf>
          </x14:cfRule>
          <x14:cfRule type="containsText" priority="296" operator="containsText" id="{0F1EEE7F-6AC6-4C0E-A201-2B4E4D0F222F}">
            <xm:f>NOT(ISERROR(SEARCH(labels!$B$3,N184)))</xm:f>
            <xm:f>labels!$B$3</xm:f>
            <x14:dxf>
              <font>
                <color rgb="FF00487E"/>
              </font>
              <fill>
                <patternFill>
                  <bgColor rgb="FF66CCFF"/>
                </patternFill>
              </fill>
            </x14:dxf>
          </x14:cfRule>
          <x14:cfRule type="containsText" priority="294" operator="containsText" id="{28C30B92-A3CA-45B2-ABC2-B3867822FD32}">
            <xm:f>NOT(ISERROR(SEARCH(labels!$B$5,N184)))</xm:f>
            <xm:f>labels!$B$5</xm:f>
            <x14:dxf>
              <font>
                <color rgb="FF339966"/>
              </font>
              <fill>
                <patternFill>
                  <bgColor rgb="FFC9EDDB"/>
                </patternFill>
              </fill>
            </x14:dxf>
          </x14:cfRule>
          <x14:cfRule type="containsText" priority="293" operator="containsText" id="{4C43DDBC-DF93-4A69-BEEE-BA63334EFEC0}">
            <xm:f>NOT(ISERROR(SEARCH(labels!$B$6,N184)))</xm:f>
            <xm:f>labels!$B$6</xm:f>
            <x14:dxf>
              <font>
                <color rgb="FF339966"/>
              </font>
              <fill>
                <patternFill>
                  <bgColor rgb="FF8BD9B2"/>
                </patternFill>
              </fill>
            </x14:dxf>
          </x14:cfRule>
          <xm:sqref>N184:O196</xm:sqref>
        </x14:conditionalFormatting>
        <x14:conditionalFormatting xmlns:xm="http://schemas.microsoft.com/office/excel/2006/main">
          <x14:cfRule type="containsText" priority="284" operator="containsText" id="{B356E3ED-2EC1-481A-8791-B704B0546F4A}">
            <xm:f>NOT(ISERROR(SEARCH(labels!$B$2,N198)))</xm:f>
            <xm:f>labels!$B$2</xm:f>
            <x14:dxf>
              <font>
                <color theme="5" tint="0.39994506668294322"/>
              </font>
              <fill>
                <patternFill>
                  <bgColor theme="5" tint="0.79998168889431442"/>
                </patternFill>
              </fill>
            </x14:dxf>
          </x14:cfRule>
          <x14:cfRule type="containsText" priority="285" operator="containsText" id="{F9E5AE4D-E85D-4565-94F5-0B84A9CA890D}">
            <xm:f>NOT(ISERROR(SEARCH(labels!$B$7,N198)))</xm:f>
            <xm:f>labels!$B$7</xm:f>
            <x14:dxf>
              <font>
                <color rgb="FF339966"/>
              </font>
              <fill>
                <patternFill>
                  <bgColor rgb="FF3FBF7F"/>
                </patternFill>
              </fill>
            </x14:dxf>
          </x14:cfRule>
          <x14:cfRule type="containsText" priority="286" operator="containsText" id="{624E60B2-6DCD-49BE-B524-E9AB1DB9B650}">
            <xm:f>NOT(ISERROR(SEARCH(labels!$B$6,N198)))</xm:f>
            <xm:f>labels!$B$6</xm:f>
            <x14:dxf>
              <font>
                <color rgb="FF339966"/>
              </font>
              <fill>
                <patternFill>
                  <bgColor rgb="FF8BD9B2"/>
                </patternFill>
              </fill>
            </x14:dxf>
          </x14:cfRule>
          <x14:cfRule type="containsText" priority="287" operator="containsText" id="{42D07EB2-A89F-4D33-9681-AE4B1EC8829A}">
            <xm:f>NOT(ISERROR(SEARCH(labels!$B$5,N198)))</xm:f>
            <xm:f>labels!$B$5</xm:f>
            <x14:dxf>
              <font>
                <color rgb="FF339966"/>
              </font>
              <fill>
                <patternFill>
                  <bgColor rgb="FFC9EDDB"/>
                </patternFill>
              </fill>
            </x14:dxf>
          </x14:cfRule>
          <x14:cfRule type="containsText" priority="288" operator="containsText" id="{73CB7551-724F-4257-A977-A635F0EA6289}">
            <xm:f>NOT(ISERROR(SEARCH(labels!$B$4,N198)))</xm:f>
            <xm:f>labels!$B$4</xm:f>
            <x14:dxf>
              <font>
                <color rgb="FF7030A0"/>
              </font>
              <fill>
                <patternFill>
                  <bgColor rgb="FFCCCCFF"/>
                </patternFill>
              </fill>
            </x14:dxf>
          </x14:cfRule>
          <x14:cfRule type="containsText" priority="289" operator="containsText" id="{86410FB4-F496-4CA8-8A59-16C3AEAA6341}">
            <xm:f>NOT(ISERROR(SEARCH(labels!$B$3,N198)))</xm:f>
            <xm:f>labels!$B$3</xm:f>
            <x14:dxf>
              <font>
                <color rgb="FF00487E"/>
              </font>
              <fill>
                <patternFill>
                  <bgColor rgb="FF66CCFF"/>
                </patternFill>
              </fill>
            </x14:dxf>
          </x14:cfRule>
          <xm:sqref>N198:O199</xm:sqref>
        </x14:conditionalFormatting>
        <x14:conditionalFormatting xmlns:xm="http://schemas.microsoft.com/office/excel/2006/main">
          <x14:cfRule type="containsText" priority="282" operator="containsText" id="{A6A7D5FE-5359-429E-957B-4919CD460E76}">
            <xm:f>NOT(ISERROR(SEARCH(labels!$B$3,N201)))</xm:f>
            <xm:f>labels!$B$3</xm:f>
            <x14:dxf>
              <font>
                <color rgb="FF00487E"/>
              </font>
              <fill>
                <patternFill>
                  <bgColor rgb="FF66CCFF"/>
                </patternFill>
              </fill>
            </x14:dxf>
          </x14:cfRule>
          <x14:cfRule type="containsText" priority="281" operator="containsText" id="{1C3B6B89-0B42-4680-805B-5CAFD1214460}">
            <xm:f>NOT(ISERROR(SEARCH(labels!$B$4,N201)))</xm:f>
            <xm:f>labels!$B$4</xm:f>
            <x14:dxf>
              <font>
                <color rgb="FF7030A0"/>
              </font>
              <fill>
                <patternFill>
                  <bgColor rgb="FFCCCCFF"/>
                </patternFill>
              </fill>
            </x14:dxf>
          </x14:cfRule>
          <x14:cfRule type="containsText" priority="280" operator="containsText" id="{2DFCDED9-9F97-4DB7-90A2-10F7ABA27646}">
            <xm:f>NOT(ISERROR(SEARCH(labels!$B$5,N201)))</xm:f>
            <xm:f>labels!$B$5</xm:f>
            <x14:dxf>
              <font>
                <color rgb="FF339966"/>
              </font>
              <fill>
                <patternFill>
                  <bgColor rgb="FFC9EDDB"/>
                </patternFill>
              </fill>
            </x14:dxf>
          </x14:cfRule>
          <x14:cfRule type="containsText" priority="279" operator="containsText" id="{BD471758-BE80-45A7-A1C6-E0293966A570}">
            <xm:f>NOT(ISERROR(SEARCH(labels!$B$6,N201)))</xm:f>
            <xm:f>labels!$B$6</xm:f>
            <x14:dxf>
              <font>
                <color rgb="FF339966"/>
              </font>
              <fill>
                <patternFill>
                  <bgColor rgb="FF8BD9B2"/>
                </patternFill>
              </fill>
            </x14:dxf>
          </x14:cfRule>
          <x14:cfRule type="containsText" priority="278" operator="containsText" id="{C63D7A2B-441C-44A1-9DA3-6A7865D04896}">
            <xm:f>NOT(ISERROR(SEARCH(labels!$B$7,N201)))</xm:f>
            <xm:f>labels!$B$7</xm:f>
            <x14:dxf>
              <font>
                <color rgb="FF339966"/>
              </font>
              <fill>
                <patternFill>
                  <bgColor rgb="FF3FBF7F"/>
                </patternFill>
              </fill>
            </x14:dxf>
          </x14:cfRule>
          <x14:cfRule type="containsText" priority="277" operator="containsText" id="{ED8416B8-33F5-4CF8-929F-2BC67513B3B2}">
            <xm:f>NOT(ISERROR(SEARCH(labels!$B$2,N201)))</xm:f>
            <xm:f>labels!$B$2</xm:f>
            <x14:dxf>
              <font>
                <color theme="5" tint="0.39994506668294322"/>
              </font>
              <fill>
                <patternFill>
                  <bgColor theme="5" tint="0.79998168889431442"/>
                </patternFill>
              </fill>
            </x14:dxf>
          </x14:cfRule>
          <xm:sqref>N201:O202</xm:sqref>
        </x14:conditionalFormatting>
        <x14:conditionalFormatting xmlns:xm="http://schemas.microsoft.com/office/excel/2006/main">
          <x14:cfRule type="containsText" priority="188" operator="containsText" id="{9A6AEB34-60AC-4EA8-B301-49B9BCD32BD6}">
            <xm:f>NOT(ISERROR(SEARCH(labels!$B$6,N204)))</xm:f>
            <xm:f>labels!$B$6</xm:f>
            <x14:dxf>
              <font>
                <color rgb="FF339966"/>
              </font>
              <fill>
                <patternFill>
                  <bgColor rgb="FF8BD9B2"/>
                </patternFill>
              </fill>
            </x14:dxf>
          </x14:cfRule>
          <x14:cfRule type="containsText" priority="186" operator="containsText" id="{9400BCF1-E7F4-42A1-84E0-894A2AFC803D}">
            <xm:f>NOT(ISERROR(SEARCH(labels!$B$2,N204)))</xm:f>
            <xm:f>labels!$B$2</xm:f>
            <x14:dxf>
              <font>
                <color theme="5" tint="0.39994506668294322"/>
              </font>
              <fill>
                <patternFill>
                  <bgColor theme="5" tint="0.79998168889431442"/>
                </patternFill>
              </fill>
            </x14:dxf>
          </x14:cfRule>
          <x14:cfRule type="containsText" priority="191" operator="containsText" id="{EAD172AA-C24C-4399-968E-708652E78F56}">
            <xm:f>NOT(ISERROR(SEARCH(labels!$B$3,N204)))</xm:f>
            <xm:f>labels!$B$3</xm:f>
            <x14:dxf>
              <font>
                <color rgb="FF00487E"/>
              </font>
              <fill>
                <patternFill>
                  <bgColor rgb="FF66CCFF"/>
                </patternFill>
              </fill>
            </x14:dxf>
          </x14:cfRule>
          <x14:cfRule type="containsText" priority="190" operator="containsText" id="{AE5699A2-2E08-4A3D-8760-A7D7C8048159}">
            <xm:f>NOT(ISERROR(SEARCH(labels!$B$4,N204)))</xm:f>
            <xm:f>labels!$B$4</xm:f>
            <x14:dxf>
              <font>
                <color rgb="FF7030A0"/>
              </font>
              <fill>
                <patternFill>
                  <bgColor rgb="FFCCCCFF"/>
                </patternFill>
              </fill>
            </x14:dxf>
          </x14:cfRule>
          <x14:cfRule type="containsText" priority="189" operator="containsText" id="{F28D271F-11F6-4757-BD6F-AB79066CB33D}">
            <xm:f>NOT(ISERROR(SEARCH(labels!$B$5,N204)))</xm:f>
            <xm:f>labels!$B$5</xm:f>
            <x14:dxf>
              <font>
                <color rgb="FF339966"/>
              </font>
              <fill>
                <patternFill>
                  <bgColor rgb="FFC9EDDB"/>
                </patternFill>
              </fill>
            </x14:dxf>
          </x14:cfRule>
          <x14:cfRule type="containsText" priority="187" operator="containsText" id="{0B631634-77ED-4BFA-8E86-A7138D8FA8BB}">
            <xm:f>NOT(ISERROR(SEARCH(labels!$B$7,N204)))</xm:f>
            <xm:f>labels!$B$7</xm:f>
            <x14:dxf>
              <font>
                <color rgb="FF339966"/>
              </font>
              <fill>
                <patternFill>
                  <bgColor rgb="FF3FBF7F"/>
                </patternFill>
              </fill>
            </x14:dxf>
          </x14:cfRule>
          <xm:sqref>N204:O215</xm:sqref>
        </x14:conditionalFormatting>
        <x14:conditionalFormatting xmlns:xm="http://schemas.microsoft.com/office/excel/2006/main">
          <x14:cfRule type="containsText" priority="181" operator="containsText" id="{03521FB5-3ED6-48AB-A632-7E751DF474DA}">
            <xm:f>NOT(ISERROR(SEARCH(labels!$B$6,N217)))</xm:f>
            <xm:f>labels!$B$6</xm:f>
            <x14:dxf>
              <font>
                <color rgb="FF339966"/>
              </font>
              <fill>
                <patternFill>
                  <bgColor rgb="FF8BD9B2"/>
                </patternFill>
              </fill>
            </x14:dxf>
          </x14:cfRule>
          <x14:cfRule type="containsText" priority="180" operator="containsText" id="{676675CC-9E90-4291-8D82-35A3EA691277}">
            <xm:f>NOT(ISERROR(SEARCH(labels!$B$7,N217)))</xm:f>
            <xm:f>labels!$B$7</xm:f>
            <x14:dxf>
              <font>
                <color rgb="FF339966"/>
              </font>
              <fill>
                <patternFill>
                  <bgColor rgb="FF3FBF7F"/>
                </patternFill>
              </fill>
            </x14:dxf>
          </x14:cfRule>
          <x14:cfRule type="containsText" priority="179" operator="containsText" id="{10BB8A5E-1DE9-4DB9-8775-E48551AB7E0C}">
            <xm:f>NOT(ISERROR(SEARCH(labels!$B$2,N217)))</xm:f>
            <xm:f>labels!$B$2</xm:f>
            <x14:dxf>
              <font>
                <color theme="5" tint="0.39994506668294322"/>
              </font>
              <fill>
                <patternFill>
                  <bgColor theme="5" tint="0.79998168889431442"/>
                </patternFill>
              </fill>
            </x14:dxf>
          </x14:cfRule>
          <x14:cfRule type="containsText" priority="183" operator="containsText" id="{6DCB02CF-1A95-455D-BF48-D0EC148E8C2C}">
            <xm:f>NOT(ISERROR(SEARCH(labels!$B$4,N217)))</xm:f>
            <xm:f>labels!$B$4</xm:f>
            <x14:dxf>
              <font>
                <color rgb="FF7030A0"/>
              </font>
              <fill>
                <patternFill>
                  <bgColor rgb="FFCCCCFF"/>
                </patternFill>
              </fill>
            </x14:dxf>
          </x14:cfRule>
          <x14:cfRule type="containsText" priority="184" operator="containsText" id="{285F8A04-DF4C-49B3-A159-85A8454E2DCB}">
            <xm:f>NOT(ISERROR(SEARCH(labels!$B$3,N217)))</xm:f>
            <xm:f>labels!$B$3</xm:f>
            <x14:dxf>
              <font>
                <color rgb="FF00487E"/>
              </font>
              <fill>
                <patternFill>
                  <bgColor rgb="FF66CCFF"/>
                </patternFill>
              </fill>
            </x14:dxf>
          </x14:cfRule>
          <x14:cfRule type="containsText" priority="182" operator="containsText" id="{F54CDF91-514D-433C-9B54-CAF99F2598F6}">
            <xm:f>NOT(ISERROR(SEARCH(labels!$B$5,N217)))</xm:f>
            <xm:f>labels!$B$5</xm:f>
            <x14:dxf>
              <font>
                <color rgb="FF339966"/>
              </font>
              <fill>
                <patternFill>
                  <bgColor rgb="FFC9EDDB"/>
                </patternFill>
              </fill>
            </x14:dxf>
          </x14:cfRule>
          <xm:sqref>N217:O218</xm:sqref>
        </x14:conditionalFormatting>
        <x14:conditionalFormatting xmlns:xm="http://schemas.microsoft.com/office/excel/2006/main">
          <x14:cfRule type="containsText" priority="177" operator="containsText" id="{E84B13F4-56A5-4C07-BE82-1BAAF8076853}">
            <xm:f>NOT(ISERROR(SEARCH(labels!$B$3,N220)))</xm:f>
            <xm:f>labels!$B$3</xm:f>
            <x14:dxf>
              <font>
                <color rgb="FF00487E"/>
              </font>
              <fill>
                <patternFill>
                  <bgColor rgb="FF66CCFF"/>
                </patternFill>
              </fill>
            </x14:dxf>
          </x14:cfRule>
          <x14:cfRule type="containsText" priority="176" operator="containsText" id="{A2DBE310-828F-4DDB-A1B0-D506AF0ED73D}">
            <xm:f>NOT(ISERROR(SEARCH(labels!$B$4,N220)))</xm:f>
            <xm:f>labels!$B$4</xm:f>
            <x14:dxf>
              <font>
                <color rgb="FF7030A0"/>
              </font>
              <fill>
                <patternFill>
                  <bgColor rgb="FFCCCCFF"/>
                </patternFill>
              </fill>
            </x14:dxf>
          </x14:cfRule>
          <x14:cfRule type="containsText" priority="175" operator="containsText" id="{AD6BF0EF-E305-40D6-942A-9A6C98D64DA2}">
            <xm:f>NOT(ISERROR(SEARCH(labels!$B$5,N220)))</xm:f>
            <xm:f>labels!$B$5</xm:f>
            <x14:dxf>
              <font>
                <color rgb="FF339966"/>
              </font>
              <fill>
                <patternFill>
                  <bgColor rgb="FFC9EDDB"/>
                </patternFill>
              </fill>
            </x14:dxf>
          </x14:cfRule>
          <x14:cfRule type="containsText" priority="174" operator="containsText" id="{3B660F81-C6FA-4713-B84E-1DF4C9C138E0}">
            <xm:f>NOT(ISERROR(SEARCH(labels!$B$6,N220)))</xm:f>
            <xm:f>labels!$B$6</xm:f>
            <x14:dxf>
              <font>
                <color rgb="FF339966"/>
              </font>
              <fill>
                <patternFill>
                  <bgColor rgb="FF8BD9B2"/>
                </patternFill>
              </fill>
            </x14:dxf>
          </x14:cfRule>
          <x14:cfRule type="containsText" priority="173" operator="containsText" id="{FBB266A2-112F-4966-88B6-8000AF18F11E}">
            <xm:f>NOT(ISERROR(SEARCH(labels!$B$7,N220)))</xm:f>
            <xm:f>labels!$B$7</xm:f>
            <x14:dxf>
              <font>
                <color rgb="FF339966"/>
              </font>
              <fill>
                <patternFill>
                  <bgColor rgb="FF3FBF7F"/>
                </patternFill>
              </fill>
            </x14:dxf>
          </x14:cfRule>
          <x14:cfRule type="containsText" priority="172" operator="containsText" id="{BBB222B6-FBAA-4BBE-8FB0-8C2D85745952}">
            <xm:f>NOT(ISERROR(SEARCH(labels!$B$2,N220)))</xm:f>
            <xm:f>labels!$B$2</xm:f>
            <x14:dxf>
              <font>
                <color theme="5" tint="0.39994506668294322"/>
              </font>
              <fill>
                <patternFill>
                  <bgColor theme="5" tint="0.79998168889431442"/>
                </patternFill>
              </fill>
            </x14:dxf>
          </x14:cfRule>
          <xm:sqref>N220:O222</xm:sqref>
        </x14:conditionalFormatting>
        <x14:conditionalFormatting xmlns:xm="http://schemas.microsoft.com/office/excel/2006/main">
          <x14:cfRule type="containsText" priority="166" operator="containsText" id="{BDDD67F3-BF3F-4311-9B03-D616B479B1E9}">
            <xm:f>NOT(ISERROR(SEARCH(labels!$B$7,N224)))</xm:f>
            <xm:f>labels!$B$7</xm:f>
            <x14:dxf>
              <font>
                <color rgb="FF339966"/>
              </font>
              <fill>
                <patternFill>
                  <bgColor rgb="FF3FBF7F"/>
                </patternFill>
              </fill>
            </x14:dxf>
          </x14:cfRule>
          <x14:cfRule type="containsText" priority="167" operator="containsText" id="{0D4D4B8D-0AEA-4007-AB55-8BCF601AB559}">
            <xm:f>NOT(ISERROR(SEARCH(labels!$B$6,N224)))</xm:f>
            <xm:f>labels!$B$6</xm:f>
            <x14:dxf>
              <font>
                <color rgb="FF339966"/>
              </font>
              <fill>
                <patternFill>
                  <bgColor rgb="FF8BD9B2"/>
                </patternFill>
              </fill>
            </x14:dxf>
          </x14:cfRule>
          <x14:cfRule type="containsText" priority="169" operator="containsText" id="{935BBEB3-B52F-4D53-A77D-9538EBDDD1AA}">
            <xm:f>NOT(ISERROR(SEARCH(labels!$B$4,N224)))</xm:f>
            <xm:f>labels!$B$4</xm:f>
            <x14:dxf>
              <font>
                <color rgb="FF7030A0"/>
              </font>
              <fill>
                <patternFill>
                  <bgColor rgb="FFCCCCFF"/>
                </patternFill>
              </fill>
            </x14:dxf>
          </x14:cfRule>
          <x14:cfRule type="containsText" priority="165" operator="containsText" id="{DE49D35F-ED26-43CC-BFC9-7BBFF342267E}">
            <xm:f>NOT(ISERROR(SEARCH(labels!$B$2,N224)))</xm:f>
            <xm:f>labels!$B$2</xm:f>
            <x14:dxf>
              <font>
                <color theme="5" tint="0.39994506668294322"/>
              </font>
              <fill>
                <patternFill>
                  <bgColor theme="5" tint="0.79998168889431442"/>
                </patternFill>
              </fill>
            </x14:dxf>
          </x14:cfRule>
          <x14:cfRule type="containsText" priority="170" operator="containsText" id="{577688DA-C329-4C6E-9C14-D2745FCC5F30}">
            <xm:f>NOT(ISERROR(SEARCH(labels!$B$3,N224)))</xm:f>
            <xm:f>labels!$B$3</xm:f>
            <x14:dxf>
              <font>
                <color rgb="FF00487E"/>
              </font>
              <fill>
                <patternFill>
                  <bgColor rgb="FF66CCFF"/>
                </patternFill>
              </fill>
            </x14:dxf>
          </x14:cfRule>
          <x14:cfRule type="containsText" priority="168" operator="containsText" id="{A92B9D96-D0A4-4F8E-9776-CEC48FB26CB9}">
            <xm:f>NOT(ISERROR(SEARCH(labels!$B$5,N224)))</xm:f>
            <xm:f>labels!$B$5</xm:f>
            <x14:dxf>
              <font>
                <color rgb="FF339966"/>
              </font>
              <fill>
                <patternFill>
                  <bgColor rgb="FFC9EDDB"/>
                </patternFill>
              </fill>
            </x14:dxf>
          </x14:cfRule>
          <xm:sqref>N224:O235</xm:sqref>
        </x14:conditionalFormatting>
        <x14:conditionalFormatting xmlns:xm="http://schemas.microsoft.com/office/excel/2006/main">
          <x14:cfRule type="containsText" priority="159" operator="containsText" id="{EDD90ABF-FCD9-418C-9BAD-60E8B7BAAB3A}">
            <xm:f>NOT(ISERROR(SEARCH(labels!$B$7,N237)))</xm:f>
            <xm:f>labels!$B$7</xm:f>
            <x14:dxf>
              <font>
                <color rgb="FF339966"/>
              </font>
              <fill>
                <patternFill>
                  <bgColor rgb="FF3FBF7F"/>
                </patternFill>
              </fill>
            </x14:dxf>
          </x14:cfRule>
          <x14:cfRule type="containsText" priority="158" operator="containsText" id="{4BE26554-18F3-460F-A823-2D49BC952175}">
            <xm:f>NOT(ISERROR(SEARCH(labels!$B$2,N237)))</xm:f>
            <xm:f>labels!$B$2</xm:f>
            <x14:dxf>
              <font>
                <color theme="5" tint="0.39994506668294322"/>
              </font>
              <fill>
                <patternFill>
                  <bgColor theme="5" tint="0.79998168889431442"/>
                </patternFill>
              </fill>
            </x14:dxf>
          </x14:cfRule>
          <x14:cfRule type="containsText" priority="162" operator="containsText" id="{908F942A-87C4-4ED6-B008-6939E244C51A}">
            <xm:f>NOT(ISERROR(SEARCH(labels!$B$4,N237)))</xm:f>
            <xm:f>labels!$B$4</xm:f>
            <x14:dxf>
              <font>
                <color rgb="FF7030A0"/>
              </font>
              <fill>
                <patternFill>
                  <bgColor rgb="FFCCCCFF"/>
                </patternFill>
              </fill>
            </x14:dxf>
          </x14:cfRule>
          <x14:cfRule type="containsText" priority="161" operator="containsText" id="{52DB13B2-62FE-4BE6-8E06-BC0E512ED6B7}">
            <xm:f>NOT(ISERROR(SEARCH(labels!$B$5,N237)))</xm:f>
            <xm:f>labels!$B$5</xm:f>
            <x14:dxf>
              <font>
                <color rgb="FF339966"/>
              </font>
              <fill>
                <patternFill>
                  <bgColor rgb="FFC9EDDB"/>
                </patternFill>
              </fill>
            </x14:dxf>
          </x14:cfRule>
          <x14:cfRule type="containsText" priority="160" operator="containsText" id="{A530759C-2717-4329-A3AB-FB6507930CEB}">
            <xm:f>NOT(ISERROR(SEARCH(labels!$B$6,N237)))</xm:f>
            <xm:f>labels!$B$6</xm:f>
            <x14:dxf>
              <font>
                <color rgb="FF339966"/>
              </font>
              <fill>
                <patternFill>
                  <bgColor rgb="FF8BD9B2"/>
                </patternFill>
              </fill>
            </x14:dxf>
          </x14:cfRule>
          <x14:cfRule type="containsText" priority="163" operator="containsText" id="{CF888919-BE37-47B4-AEB8-CF7393BA4E25}">
            <xm:f>NOT(ISERROR(SEARCH(labels!$B$3,N237)))</xm:f>
            <xm:f>labels!$B$3</xm:f>
            <x14:dxf>
              <font>
                <color rgb="FF00487E"/>
              </font>
              <fill>
                <patternFill>
                  <bgColor rgb="FF66CCFF"/>
                </patternFill>
              </fill>
            </x14:dxf>
          </x14:cfRule>
          <xm:sqref>N237:O240</xm:sqref>
        </x14:conditionalFormatting>
        <x14:conditionalFormatting xmlns:xm="http://schemas.microsoft.com/office/excel/2006/main">
          <x14:cfRule type="containsText" priority="156" operator="containsText" id="{EC55A29A-D9CF-494F-8654-908CDEE92AE0}">
            <xm:f>NOT(ISERROR(SEARCH(labels!$B$3,N242)))</xm:f>
            <xm:f>labels!$B$3</xm:f>
            <x14:dxf>
              <font>
                <color rgb="FF00487E"/>
              </font>
              <fill>
                <patternFill>
                  <bgColor rgb="FF66CCFF"/>
                </patternFill>
              </fill>
            </x14:dxf>
          </x14:cfRule>
          <x14:cfRule type="containsText" priority="155" operator="containsText" id="{A56EB7CD-46B6-44AF-B84A-C17E54748EB4}">
            <xm:f>NOT(ISERROR(SEARCH(labels!$B$4,N242)))</xm:f>
            <xm:f>labels!$B$4</xm:f>
            <x14:dxf>
              <font>
                <color rgb="FF7030A0"/>
              </font>
              <fill>
                <patternFill>
                  <bgColor rgb="FFCCCCFF"/>
                </patternFill>
              </fill>
            </x14:dxf>
          </x14:cfRule>
          <x14:cfRule type="containsText" priority="154" operator="containsText" id="{286E27C0-0225-4C65-88DA-E57B393C42F6}">
            <xm:f>NOT(ISERROR(SEARCH(labels!$B$5,N242)))</xm:f>
            <xm:f>labels!$B$5</xm:f>
            <x14:dxf>
              <font>
                <color rgb="FF339966"/>
              </font>
              <fill>
                <patternFill>
                  <bgColor rgb="FFC9EDDB"/>
                </patternFill>
              </fill>
            </x14:dxf>
          </x14:cfRule>
          <x14:cfRule type="containsText" priority="153" operator="containsText" id="{6D7FB8A1-500F-48B8-B69C-677DC1068539}">
            <xm:f>NOT(ISERROR(SEARCH(labels!$B$6,N242)))</xm:f>
            <xm:f>labels!$B$6</xm:f>
            <x14:dxf>
              <font>
                <color rgb="FF339966"/>
              </font>
              <fill>
                <patternFill>
                  <bgColor rgb="FF8BD9B2"/>
                </patternFill>
              </fill>
            </x14:dxf>
          </x14:cfRule>
          <x14:cfRule type="containsText" priority="152" operator="containsText" id="{16F80893-08FD-467D-8C65-716C4D344595}">
            <xm:f>NOT(ISERROR(SEARCH(labels!$B$7,N242)))</xm:f>
            <xm:f>labels!$B$7</xm:f>
            <x14:dxf>
              <font>
                <color rgb="FF339966"/>
              </font>
              <fill>
                <patternFill>
                  <bgColor rgb="FF3FBF7F"/>
                </patternFill>
              </fill>
            </x14:dxf>
          </x14:cfRule>
          <x14:cfRule type="containsText" priority="151" operator="containsText" id="{EE82823C-741A-4044-83DF-D450181A386B}">
            <xm:f>NOT(ISERROR(SEARCH(labels!$B$2,N242)))</xm:f>
            <xm:f>labels!$B$2</xm:f>
            <x14:dxf>
              <font>
                <color theme="5" tint="0.39994506668294322"/>
              </font>
              <fill>
                <patternFill>
                  <bgColor theme="5" tint="0.79998168889431442"/>
                </patternFill>
              </fill>
            </x14:dxf>
          </x14:cfRule>
          <xm:sqref>N242:O242</xm:sqref>
        </x14:conditionalFormatting>
        <x14:conditionalFormatting xmlns:xm="http://schemas.microsoft.com/office/excel/2006/main">
          <x14:cfRule type="containsText" priority="480" operator="containsText" id="{97059896-1DB1-4A16-A0CD-AE42CCA64ED0}">
            <xm:f>NOT(ISERROR(SEARCH(labels!$B$7,N2)))</xm:f>
            <xm:f>labels!$B$7</xm:f>
            <x14:dxf>
              <font>
                <color rgb="FF339966"/>
              </font>
              <fill>
                <patternFill>
                  <bgColor rgb="FF4FC58A"/>
                </patternFill>
              </fill>
            </x14:dxf>
          </x14:cfRule>
          <x14:cfRule type="containsText" priority="481" operator="containsText" id="{0A59E770-7E6C-4A94-8496-9A6972DBC2BC}">
            <xm:f>NOT(ISERROR(SEARCH(labels!$B$6,N2)))</xm:f>
            <xm:f>labels!$B$6</xm:f>
            <x14:dxf>
              <font>
                <color rgb="FF339966"/>
              </font>
              <fill>
                <patternFill>
                  <bgColor rgb="FFA6E2C4"/>
                </patternFill>
              </fill>
            </x14:dxf>
          </x14:cfRule>
          <x14:cfRule type="containsText" priority="482" operator="containsText" id="{1C40303E-C491-4B23-88D0-5226CAF5B931}">
            <xm:f>NOT(ISERROR(SEARCH(labels!$B$5,N2)))</xm:f>
            <xm:f>labels!$B$5</xm:f>
            <x14:dxf>
              <font>
                <color rgb="FF339966"/>
              </font>
              <fill>
                <patternFill>
                  <bgColor rgb="FFD0F0E0"/>
                </patternFill>
              </fill>
            </x14:dxf>
          </x14:cfRule>
          <x14:cfRule type="containsText" priority="483" operator="containsText" id="{77058E73-AA8A-4021-886B-11AA4E44E8C1}">
            <xm:f>NOT(ISERROR(SEARCH(labels!$B$4,N2)))</xm:f>
            <xm:f>labels!$B$4</xm:f>
            <x14:dxf>
              <font>
                <color rgb="FF7030A0"/>
              </font>
              <fill>
                <patternFill>
                  <bgColor rgb="FFCCCCFF"/>
                </patternFill>
              </fill>
            </x14:dxf>
          </x14:cfRule>
          <x14:cfRule type="containsText" priority="484" operator="containsText" id="{28B261AD-12B2-456F-A10B-477A53DC47EE}">
            <xm:f>NOT(ISERROR(SEARCH(labels!$B$3,N2)))</xm:f>
            <xm:f>labels!$B$3</xm:f>
            <x14:dxf>
              <font>
                <color rgb="FF002060"/>
              </font>
              <fill>
                <patternFill>
                  <bgColor rgb="FF66CCFF"/>
                </patternFill>
              </fill>
            </x14:dxf>
          </x14:cfRule>
          <x14:cfRule type="containsText" priority="485" operator="containsText" id="{0C69864C-F206-44F0-9992-4C0C4B7EB2E9}">
            <xm:f>NOT(ISERROR(SEARCH(labels!$B$2,N2)))</xm:f>
            <xm:f>labels!$B$2</xm:f>
            <x14:dxf>
              <font>
                <color theme="5" tint="0.39994506668294322"/>
              </font>
              <fill>
                <patternFill>
                  <bgColor theme="5" tint="0.79998168889431442"/>
                </patternFill>
              </fill>
            </x14:dxf>
          </x14:cfRule>
          <xm:sqref>N2:P2</xm:sqref>
        </x14:conditionalFormatting>
        <x14:conditionalFormatting xmlns:xm="http://schemas.microsoft.com/office/excel/2006/main">
          <x14:cfRule type="containsText" priority="478" operator="containsText" id="{AFC2365E-FF8B-4FDB-A8A1-ADB013FB6E05}">
            <xm:f>NOT(ISERROR(SEARCH(labels!$B$3,N4)))</xm:f>
            <xm:f>labels!$B$3</xm:f>
            <x14:dxf>
              <font>
                <color rgb="FF00487E"/>
              </font>
              <fill>
                <patternFill>
                  <bgColor rgb="FF66CCFF"/>
                </patternFill>
              </fill>
            </x14:dxf>
          </x14:cfRule>
          <x14:cfRule type="containsText" priority="473" operator="containsText" id="{9355E383-42ED-4113-B1CB-9B7D34926FF0}">
            <xm:f>NOT(ISERROR(SEARCH(labels!$B$2,N4)))</xm:f>
            <xm:f>labels!$B$2</xm:f>
            <x14:dxf>
              <font>
                <color theme="5" tint="0.39994506668294322"/>
              </font>
              <fill>
                <patternFill>
                  <bgColor theme="5" tint="0.79998168889431442"/>
                </patternFill>
              </fill>
            </x14:dxf>
          </x14:cfRule>
          <x14:cfRule type="containsText" priority="474" operator="containsText" id="{F5D1DBA0-E59A-4879-AC51-996CA899DFFD}">
            <xm:f>NOT(ISERROR(SEARCH(labels!$B$7,N4)))</xm:f>
            <xm:f>labels!$B$7</xm:f>
            <x14:dxf>
              <font>
                <color rgb="FF339966"/>
              </font>
              <fill>
                <patternFill>
                  <bgColor rgb="FF3FBF7F"/>
                </patternFill>
              </fill>
            </x14:dxf>
          </x14:cfRule>
          <x14:cfRule type="containsText" priority="475" operator="containsText" id="{6EA645E0-4E45-43E1-AF1B-0D6645319DD0}">
            <xm:f>NOT(ISERROR(SEARCH(labels!$B$6,N4)))</xm:f>
            <xm:f>labels!$B$6</xm:f>
            <x14:dxf>
              <font>
                <color rgb="FF339966"/>
              </font>
              <fill>
                <patternFill>
                  <bgColor rgb="FF8BD9B2"/>
                </patternFill>
              </fill>
            </x14:dxf>
          </x14:cfRule>
          <x14:cfRule type="containsText" priority="477" operator="containsText" id="{1F457296-8D76-4412-B907-73E4AF34ADC4}">
            <xm:f>NOT(ISERROR(SEARCH(labels!$B$4,N4)))</xm:f>
            <xm:f>labels!$B$4</xm:f>
            <x14:dxf>
              <font>
                <color rgb="FF7030A0"/>
              </font>
              <fill>
                <patternFill>
                  <bgColor rgb="FFCCCCFF"/>
                </patternFill>
              </fill>
            </x14:dxf>
          </x14:cfRule>
          <x14:cfRule type="containsText" priority="476" operator="containsText" id="{BF08DE9D-9E33-4BDA-9E5A-5FD5B3FD1829}">
            <xm:f>NOT(ISERROR(SEARCH(labels!$B$5,N4)))</xm:f>
            <xm:f>labels!$B$5</xm:f>
            <x14:dxf>
              <font>
                <color rgb="FF339966"/>
              </font>
              <fill>
                <patternFill>
                  <bgColor rgb="FFC9EDDB"/>
                </patternFill>
              </fill>
            </x14:dxf>
          </x14:cfRule>
          <xm:sqref>N4:P4 N5:O15 N17:O19 N84:O90 N104:O114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labels!$F$2:$F$5</xm:f>
          </x14:formula1>
          <xm:sqref>N242:O242 N21:O22 N24:O34 N36:O37 N41:O42 N44:O50 N52:O59 N61:O62 N64:O71 N78:O79 N81:O82 N92:O98 N100:O102 N116:O117 N121:O122 N124:O134 N136:O137 N141:O142 N144:O157 N159:O160 N162:O162 N164:O174 N176:O176 N180:O182 N184:O196 N198:O199 N201:O202 N204:O215 N217:O218 N220:O222 N224:O235 N237:O240 N17:O19 N4:P4 N5:O15 N84:O90 N104:O114</xm:sqref>
        </x14:dataValidation>
        <x14:dataValidation type="list" allowBlank="1" showInputMessage="1" showErrorMessage="1" xr:uid="{00000000-0002-0000-0200-000001000000}">
          <x14:formula1>
            <xm:f>labels!$B$26:$B$28</xm:f>
          </x14:formula1>
          <xm:sqref>G3:G122</xm:sqref>
        </x14:dataValidation>
        <x14:dataValidation type="list" allowBlank="1" showInputMessage="1" showErrorMessage="1" xr:uid="{00000000-0002-0000-0200-000002000000}">
          <x14:formula1>
            <xm:f>Vlookups!$A$5:$A$10</xm:f>
          </x14:formula1>
          <xm:sqref>J3:J242</xm:sqref>
        </x14:dataValidation>
        <x14:dataValidation type="list" allowBlank="1" showInputMessage="1" showErrorMessage="1" xr:uid="{00000000-0002-0000-0200-000003000000}">
          <x14:formula1>
            <xm:f>labels!$C$2:$C$5</xm:f>
          </x14:formula1>
          <xm:sqref>K3:K242</xm:sqref>
        </x14:dataValidation>
        <x14:dataValidation type="list" allowBlank="1" showInputMessage="1" showErrorMessage="1" xr:uid="{00000000-0002-0000-0200-000004000000}">
          <x14:formula1>
            <xm:f>labels!$D$2:$D$5</xm:f>
          </x14:formula1>
          <xm:sqref>L3:L242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DD0B3"/>
    <pageSetUpPr fitToPage="1"/>
  </sheetPr>
  <dimension ref="A1:P252"/>
  <sheetViews>
    <sheetView showGridLines="0" zoomScale="70" zoomScaleNormal="70" zoomScaleSheetLayoutView="72" workbookViewId="0">
      <pane xSplit="2" ySplit="2" topLeftCell="C45" activePane="bottomRight" state="frozen"/>
      <selection pane="topRight" activeCell="C1" sqref="C1"/>
      <selection pane="bottomLeft" activeCell="A3" sqref="A3"/>
      <selection pane="bottomRight" activeCell="F67" sqref="F67"/>
    </sheetView>
  </sheetViews>
  <sheetFormatPr defaultColWidth="8.75" defaultRowHeight="15" x14ac:dyDescent="0.4"/>
  <cols>
    <col min="1" max="1" width="23.625" style="13" customWidth="1"/>
    <col min="2" max="2" width="17.125" style="357" customWidth="1"/>
    <col min="3" max="3" width="24.875" style="350" customWidth="1"/>
    <col min="4" max="4" width="54.5" style="13" customWidth="1"/>
    <col min="5" max="5" width="49.875" style="13" customWidth="1"/>
    <col min="6" max="6" width="64.75" style="105" customWidth="1"/>
    <col min="7" max="7" width="23.375" style="9" customWidth="1"/>
    <col min="8" max="8" width="17.125" style="29" hidden="1" customWidth="1"/>
    <col min="9" max="9" width="82.125" style="30" hidden="1" customWidth="1"/>
    <col min="10" max="10" width="30.25" style="12" customWidth="1"/>
    <col min="11" max="12" width="25.625" style="10" customWidth="1"/>
    <col min="13" max="13" width="25.625" style="13" customWidth="1"/>
    <col min="14" max="14" width="16.625" style="13" customWidth="1"/>
    <col min="15" max="15" width="30.875" style="13" customWidth="1"/>
    <col min="16" max="16" width="40.625" style="10" customWidth="1"/>
    <col min="17" max="17" width="31.75" style="10" customWidth="1"/>
    <col min="18" max="16384" width="8.75" style="10"/>
  </cols>
  <sheetData>
    <row r="1" spans="1:16" s="13" customFormat="1" ht="30" customHeight="1" x14ac:dyDescent="0.4">
      <c r="A1" s="490"/>
      <c r="B1" s="491"/>
      <c r="C1" s="491"/>
      <c r="D1" s="491"/>
      <c r="E1" s="491"/>
      <c r="F1" s="488" t="s">
        <v>135</v>
      </c>
      <c r="G1" s="489"/>
      <c r="H1" s="329"/>
      <c r="I1" s="329"/>
      <c r="J1" s="330" t="s">
        <v>85</v>
      </c>
      <c r="K1" s="487" t="s">
        <v>86</v>
      </c>
      <c r="L1" s="487"/>
      <c r="M1" s="487"/>
      <c r="N1" s="492"/>
      <c r="O1" s="493"/>
      <c r="P1" s="493"/>
    </row>
    <row r="2" spans="1:16" s="15" customFormat="1" ht="131.25" customHeight="1" x14ac:dyDescent="0.35">
      <c r="A2" s="163" t="s">
        <v>0</v>
      </c>
      <c r="B2" s="130" t="s">
        <v>250</v>
      </c>
      <c r="C2" s="130" t="s">
        <v>7</v>
      </c>
      <c r="D2" s="130" t="s">
        <v>1</v>
      </c>
      <c r="E2" s="130" t="s">
        <v>214</v>
      </c>
      <c r="F2" s="130" t="s">
        <v>21</v>
      </c>
      <c r="G2" s="130" t="s">
        <v>116</v>
      </c>
      <c r="H2" s="131" t="s">
        <v>81</v>
      </c>
      <c r="I2" s="131" t="s">
        <v>82</v>
      </c>
      <c r="J2" s="130" t="s">
        <v>54</v>
      </c>
      <c r="K2" s="130" t="s">
        <v>124</v>
      </c>
      <c r="L2" s="130" t="s">
        <v>125</v>
      </c>
      <c r="M2" s="130" t="s">
        <v>136</v>
      </c>
      <c r="N2" s="130" t="s">
        <v>134</v>
      </c>
      <c r="O2" s="130" t="s">
        <v>133</v>
      </c>
      <c r="P2" s="322" t="s">
        <v>83</v>
      </c>
    </row>
    <row r="3" spans="1:16" ht="18.95" customHeight="1" x14ac:dyDescent="0.35">
      <c r="A3" s="494" t="s">
        <v>127</v>
      </c>
      <c r="B3" s="481" t="s">
        <v>126</v>
      </c>
      <c r="C3" s="495" t="s">
        <v>51</v>
      </c>
      <c r="D3" s="496" t="s">
        <v>299</v>
      </c>
      <c r="E3" s="497" t="s">
        <v>300</v>
      </c>
      <c r="F3" s="159"/>
      <c r="G3" s="113"/>
      <c r="H3" s="106" t="str">
        <f>IFERROR(VLOOKUP(J3, Vlookups!$A$5:$B$10,2,FALSE),"")</f>
        <v/>
      </c>
      <c r="I3" s="107" t="str">
        <f>IF(H:H=1,"Not in place yet",IF(H:H=2,"In place - not specifically as a mental health initiative",IF(H:H=3,"Ad hoc non-recurrent activities targeting mental health",IF(H:H=4,"Planned, established activities targeting mental health",IF(H:H=5,"Planned, established activities targeting mental health, with metrics",IF(H:H=6,"Planned, established activities targeting mental health, with metrics and outcome evaluations",IF(H:H="","There are no planned, implemented or considered activities in this building block")))))))</f>
        <v>There are no planned, implemented or considered activities in this building block</v>
      </c>
      <c r="J3" s="107"/>
      <c r="K3" s="108"/>
      <c r="L3" s="109"/>
      <c r="M3" s="111" t="str">
        <f>IF(SUM(K3:L3)=0,"", SUM(K3:L3))</f>
        <v/>
      </c>
      <c r="N3" s="110"/>
      <c r="O3" s="110"/>
      <c r="P3" s="129"/>
    </row>
    <row r="4" spans="1:16" ht="18.95" customHeight="1" x14ac:dyDescent="0.35">
      <c r="A4" s="494"/>
      <c r="B4" s="481"/>
      <c r="C4" s="495"/>
      <c r="D4" s="496"/>
      <c r="E4" s="497"/>
      <c r="F4" s="160"/>
      <c r="G4" s="113"/>
      <c r="H4" s="106" t="str">
        <f>IFERROR(VLOOKUP(J4, Vlookups!$A$5:$B$10,2,FALSE),"")</f>
        <v/>
      </c>
      <c r="I4" s="107" t="str">
        <f>IF(H:H=1,"Not in place yet",IF(H:H=2,"In place - not specifically as a mental health initiative",IF(H:H=3,"Ad hoc non-recurrent activities targeting mental health",IF(H:H=4,"Planned, established activities targeting mental health",IF(H:H=5,"Planned, established activities targeting mental health, with metrics",IF(H:H=6,"Planned, established activities targeting mental health, with metrics and outcome evaluations",IF(H:H="","There are no planned, implemented or considered activities in this building block")))))))</f>
        <v>There are no planned, implemented or considered activities in this building block</v>
      </c>
      <c r="J4" s="107"/>
      <c r="K4" s="108"/>
      <c r="L4" s="108"/>
      <c r="M4" s="111" t="str">
        <f t="shared" ref="M4:M67" si="0">IF(SUM(K4:L4)=0,"", SUM(K4:L4))</f>
        <v/>
      </c>
      <c r="N4" s="111"/>
      <c r="O4" s="111"/>
      <c r="P4" s="114"/>
    </row>
    <row r="5" spans="1:16" ht="18.95" customHeight="1" x14ac:dyDescent="0.35">
      <c r="A5" s="494"/>
      <c r="B5" s="481"/>
      <c r="C5" s="495"/>
      <c r="D5" s="496"/>
      <c r="E5" s="497"/>
      <c r="F5" s="160"/>
      <c r="G5" s="113"/>
      <c r="H5" s="106" t="str">
        <f>IFERROR(VLOOKUP(J5, Vlookups!$A$5:$B$10,2,FALSE),"")</f>
        <v/>
      </c>
      <c r="I5" s="107" t="str">
        <f t="shared" ref="I5:I68" si="1">IF(H:H=1,"Not in place yet",IF(H:H=2,"In place - not specifically as a mental health initiative",IF(H:H=3,"Ad hoc non-recurrent activities targeting mental health",IF(H:H=4,"Planned, established activities targeting mental health",IF(H:H=5,"Planned, established activities targeting mental health, with metrics",IF(H:H=6,"Planned, established activities targeting mental health, with metrics and outcome evaluations",IF(H:H="","There are no planned, implemented or considered activities in this building block")))))))</f>
        <v>There are no planned, implemented or considered activities in this building block</v>
      </c>
      <c r="J5" s="107"/>
      <c r="K5" s="108"/>
      <c r="L5" s="108"/>
      <c r="M5" s="111" t="str">
        <f t="shared" si="0"/>
        <v/>
      </c>
      <c r="N5" s="111"/>
      <c r="O5" s="111"/>
      <c r="P5" s="114"/>
    </row>
    <row r="6" spans="1:16" ht="18.95" customHeight="1" x14ac:dyDescent="0.35">
      <c r="A6" s="494"/>
      <c r="B6" s="481"/>
      <c r="C6" s="495"/>
      <c r="D6" s="496"/>
      <c r="E6" s="497"/>
      <c r="F6" s="160"/>
      <c r="G6" s="113"/>
      <c r="H6" s="106" t="str">
        <f>IFERROR(VLOOKUP(J6, Vlookups!$A$5:$B$10,2,FALSE),"")</f>
        <v/>
      </c>
      <c r="I6" s="107" t="str">
        <f t="shared" si="1"/>
        <v>There are no planned, implemented or considered activities in this building block</v>
      </c>
      <c r="J6" s="107"/>
      <c r="K6" s="108"/>
      <c r="L6" s="108"/>
      <c r="M6" s="111" t="str">
        <f t="shared" si="0"/>
        <v/>
      </c>
      <c r="N6" s="111"/>
      <c r="O6" s="111"/>
      <c r="P6" s="114"/>
    </row>
    <row r="7" spans="1:16" ht="18.95" customHeight="1" x14ac:dyDescent="0.35">
      <c r="A7" s="494"/>
      <c r="B7" s="481"/>
      <c r="C7" s="495"/>
      <c r="D7" s="496"/>
      <c r="E7" s="497"/>
      <c r="F7" s="160"/>
      <c r="G7" s="113"/>
      <c r="H7" s="106" t="str">
        <f>IFERROR(VLOOKUP(J7, Vlookups!$A$5:$B$10,2,FALSE),"")</f>
        <v/>
      </c>
      <c r="I7" s="107" t="str">
        <f t="shared" si="1"/>
        <v>There are no planned, implemented or considered activities in this building block</v>
      </c>
      <c r="J7" s="107"/>
      <c r="K7" s="108"/>
      <c r="L7" s="108"/>
      <c r="M7" s="111" t="str">
        <f t="shared" si="0"/>
        <v/>
      </c>
      <c r="N7" s="111"/>
      <c r="O7" s="111"/>
      <c r="P7" s="114"/>
    </row>
    <row r="8" spans="1:16" ht="18.95" customHeight="1" x14ac:dyDescent="0.35">
      <c r="A8" s="494"/>
      <c r="B8" s="481"/>
      <c r="C8" s="495"/>
      <c r="D8" s="496"/>
      <c r="E8" s="497"/>
      <c r="F8" s="160"/>
      <c r="G8" s="113"/>
      <c r="H8" s="106" t="str">
        <f>IFERROR(VLOOKUP(J8, Vlookups!$A$5:$B$10,2,FALSE),"")</f>
        <v/>
      </c>
      <c r="I8" s="107" t="str">
        <f t="shared" si="1"/>
        <v>There are no planned, implemented or considered activities in this building block</v>
      </c>
      <c r="J8" s="107"/>
      <c r="K8" s="108"/>
      <c r="L8" s="108"/>
      <c r="M8" s="111" t="str">
        <f t="shared" si="0"/>
        <v/>
      </c>
      <c r="N8" s="111"/>
      <c r="O8" s="111"/>
      <c r="P8" s="114"/>
    </row>
    <row r="9" spans="1:16" ht="18.95" customHeight="1" x14ac:dyDescent="0.35">
      <c r="A9" s="494"/>
      <c r="B9" s="481"/>
      <c r="C9" s="495"/>
      <c r="D9" s="496"/>
      <c r="E9" s="497"/>
      <c r="F9" s="160"/>
      <c r="G9" s="113"/>
      <c r="H9" s="106" t="str">
        <f>IFERROR(VLOOKUP(J9, Vlookups!$A$5:$B$10,2,FALSE),"")</f>
        <v/>
      </c>
      <c r="I9" s="107" t="str">
        <f t="shared" si="1"/>
        <v>There are no planned, implemented or considered activities in this building block</v>
      </c>
      <c r="J9" s="107"/>
      <c r="K9" s="108"/>
      <c r="L9" s="108"/>
      <c r="M9" s="111" t="str">
        <f t="shared" si="0"/>
        <v/>
      </c>
      <c r="N9" s="111"/>
      <c r="O9" s="111"/>
      <c r="P9" s="114"/>
    </row>
    <row r="10" spans="1:16" ht="18.95" customHeight="1" x14ac:dyDescent="0.35">
      <c r="A10" s="494"/>
      <c r="B10" s="481"/>
      <c r="C10" s="495"/>
      <c r="D10" s="496"/>
      <c r="E10" s="497"/>
      <c r="F10" s="160"/>
      <c r="G10" s="113"/>
      <c r="H10" s="106" t="str">
        <f>IFERROR(VLOOKUP(J10, Vlookups!$A$5:$B$10,2,FALSE),"")</f>
        <v/>
      </c>
      <c r="I10" s="107" t="str">
        <f t="shared" si="1"/>
        <v>There are no planned, implemented or considered activities in this building block</v>
      </c>
      <c r="J10" s="107"/>
      <c r="K10" s="108"/>
      <c r="L10" s="108"/>
      <c r="M10" s="111" t="str">
        <f t="shared" si="0"/>
        <v/>
      </c>
      <c r="N10" s="111"/>
      <c r="O10" s="111"/>
      <c r="P10" s="114"/>
    </row>
    <row r="11" spans="1:16" ht="18.95" customHeight="1" x14ac:dyDescent="0.35">
      <c r="A11" s="494"/>
      <c r="B11" s="481"/>
      <c r="C11" s="495"/>
      <c r="D11" s="496"/>
      <c r="E11" s="497"/>
      <c r="F11" s="160"/>
      <c r="G11" s="113"/>
      <c r="H11" s="106" t="str">
        <f>IFERROR(VLOOKUP(J11, Vlookups!$A$5:$B$10,2,FALSE),"")</f>
        <v/>
      </c>
      <c r="I11" s="107" t="str">
        <f t="shared" si="1"/>
        <v>There are no planned, implemented or considered activities in this building block</v>
      </c>
      <c r="J11" s="107"/>
      <c r="K11" s="108"/>
      <c r="L11" s="108"/>
      <c r="M11" s="111" t="str">
        <f t="shared" si="0"/>
        <v/>
      </c>
      <c r="N11" s="111"/>
      <c r="O11" s="111"/>
      <c r="P11" s="114"/>
    </row>
    <row r="12" spans="1:16" ht="18.95" customHeight="1" x14ac:dyDescent="0.35">
      <c r="A12" s="494"/>
      <c r="B12" s="481"/>
      <c r="C12" s="495"/>
      <c r="D12" s="496"/>
      <c r="E12" s="497"/>
      <c r="F12" s="160"/>
      <c r="G12" s="113"/>
      <c r="H12" s="106" t="str">
        <f>IFERROR(VLOOKUP(J12, Vlookups!$A$5:$B$10,2,FALSE),"")</f>
        <v/>
      </c>
      <c r="I12" s="107" t="str">
        <f t="shared" si="1"/>
        <v>There are no planned, implemented or considered activities in this building block</v>
      </c>
      <c r="J12" s="107"/>
      <c r="K12" s="108"/>
      <c r="L12" s="108"/>
      <c r="M12" s="111" t="str">
        <f t="shared" si="0"/>
        <v/>
      </c>
      <c r="N12" s="111"/>
      <c r="O12" s="111"/>
      <c r="P12" s="114"/>
    </row>
    <row r="13" spans="1:16" ht="18.95" customHeight="1" x14ac:dyDescent="0.35">
      <c r="A13" s="494"/>
      <c r="B13" s="481"/>
      <c r="C13" s="495"/>
      <c r="D13" s="496"/>
      <c r="E13" s="497"/>
      <c r="F13" s="160"/>
      <c r="G13" s="113"/>
      <c r="H13" s="106" t="str">
        <f>IFERROR(VLOOKUP(J13, Vlookups!$A$5:$B$10,2,FALSE),"")</f>
        <v/>
      </c>
      <c r="I13" s="107" t="str">
        <f t="shared" si="1"/>
        <v>There are no planned, implemented or considered activities in this building block</v>
      </c>
      <c r="J13" s="107"/>
      <c r="K13" s="108"/>
      <c r="L13" s="108"/>
      <c r="M13" s="111" t="str">
        <f t="shared" si="0"/>
        <v/>
      </c>
      <c r="N13" s="111"/>
      <c r="O13" s="111"/>
      <c r="P13" s="114"/>
    </row>
    <row r="14" spans="1:16" ht="18.95" customHeight="1" x14ac:dyDescent="0.35">
      <c r="A14" s="494"/>
      <c r="B14" s="481"/>
      <c r="C14" s="495"/>
      <c r="D14" s="496"/>
      <c r="E14" s="497"/>
      <c r="F14" s="159"/>
      <c r="G14" s="113"/>
      <c r="H14" s="106" t="str">
        <f>IFERROR(VLOOKUP(J14, Vlookups!$A$5:$B$10,2,FALSE),"")</f>
        <v/>
      </c>
      <c r="I14" s="107" t="str">
        <f t="shared" si="1"/>
        <v>There are no planned, implemented or considered activities in this building block</v>
      </c>
      <c r="J14" s="107"/>
      <c r="K14" s="108"/>
      <c r="L14" s="108"/>
      <c r="M14" s="111" t="str">
        <f t="shared" si="0"/>
        <v/>
      </c>
      <c r="N14" s="112"/>
      <c r="O14" s="112"/>
      <c r="P14" s="115"/>
    </row>
    <row r="15" spans="1:16" ht="18.95" customHeight="1" x14ac:dyDescent="0.35">
      <c r="A15" s="494"/>
      <c r="B15" s="481"/>
      <c r="C15" s="495"/>
      <c r="D15" s="496"/>
      <c r="E15" s="497"/>
      <c r="F15" s="160"/>
      <c r="G15" s="113"/>
      <c r="H15" s="106" t="str">
        <f>IFERROR(VLOOKUP(J15, Vlookups!$A$5:$B$10,2,FALSE),"")</f>
        <v/>
      </c>
      <c r="I15" s="107" t="str">
        <f t="shared" si="1"/>
        <v>There are no planned, implemented or considered activities in this building block</v>
      </c>
      <c r="J15" s="107"/>
      <c r="K15" s="108"/>
      <c r="L15" s="108"/>
      <c r="M15" s="111" t="str">
        <f t="shared" si="0"/>
        <v/>
      </c>
      <c r="N15" s="111"/>
      <c r="O15" s="111"/>
      <c r="P15" s="116"/>
    </row>
    <row r="16" spans="1:16" ht="18.95" customHeight="1" x14ac:dyDescent="0.35">
      <c r="A16" s="494"/>
      <c r="B16" s="481"/>
      <c r="C16" s="495"/>
      <c r="D16" s="496"/>
      <c r="E16" s="497"/>
      <c r="F16" s="160"/>
      <c r="G16" s="113"/>
      <c r="H16" s="106" t="str">
        <f>IFERROR(VLOOKUP(J16, Vlookups!$A$5:$B$10,2,FALSE),"")</f>
        <v/>
      </c>
      <c r="I16" s="107" t="str">
        <f t="shared" si="1"/>
        <v>There are no planned, implemented or considered activities in this building block</v>
      </c>
      <c r="J16" s="107"/>
      <c r="K16" s="108"/>
      <c r="L16" s="108"/>
      <c r="M16" s="111" t="str">
        <f t="shared" si="0"/>
        <v/>
      </c>
      <c r="N16" s="111"/>
      <c r="O16" s="111"/>
      <c r="P16" s="116"/>
    </row>
    <row r="17" spans="1:16" ht="18.95" customHeight="1" x14ac:dyDescent="0.35">
      <c r="A17" s="494"/>
      <c r="B17" s="481"/>
      <c r="C17" s="495"/>
      <c r="D17" s="496"/>
      <c r="E17" s="497"/>
      <c r="F17" s="160"/>
      <c r="G17" s="113"/>
      <c r="H17" s="106" t="str">
        <f>IFERROR(VLOOKUP(J17, Vlookups!$A$5:$B$10,2,FALSE),"")</f>
        <v/>
      </c>
      <c r="I17" s="107" t="str">
        <f t="shared" si="1"/>
        <v>There are no planned, implemented or considered activities in this building block</v>
      </c>
      <c r="J17" s="107"/>
      <c r="K17" s="108"/>
      <c r="L17" s="108"/>
      <c r="M17" s="111" t="str">
        <f t="shared" si="0"/>
        <v/>
      </c>
      <c r="N17" s="111"/>
      <c r="O17" s="111"/>
      <c r="P17" s="116"/>
    </row>
    <row r="18" spans="1:16" ht="18.95" customHeight="1" x14ac:dyDescent="0.35">
      <c r="A18" s="494"/>
      <c r="B18" s="481"/>
      <c r="C18" s="495"/>
      <c r="D18" s="496"/>
      <c r="E18" s="497"/>
      <c r="F18" s="159"/>
      <c r="G18" s="113"/>
      <c r="H18" s="106" t="str">
        <f>IFERROR(VLOOKUP(J18, Vlookups!$A$5:$B$10,2,FALSE),"")</f>
        <v/>
      </c>
      <c r="I18" s="107" t="str">
        <f t="shared" si="1"/>
        <v>There are no planned, implemented or considered activities in this building block</v>
      </c>
      <c r="J18" s="107"/>
      <c r="K18" s="108"/>
      <c r="L18" s="108"/>
      <c r="M18" s="111" t="str">
        <f t="shared" si="0"/>
        <v/>
      </c>
      <c r="N18" s="112"/>
      <c r="O18" s="112"/>
      <c r="P18" s="115"/>
    </row>
    <row r="19" spans="1:16" ht="18.95" customHeight="1" x14ac:dyDescent="0.35">
      <c r="A19" s="494"/>
      <c r="B19" s="481"/>
      <c r="C19" s="495"/>
      <c r="D19" s="496"/>
      <c r="E19" s="497"/>
      <c r="F19" s="160"/>
      <c r="G19" s="113"/>
      <c r="H19" s="106" t="str">
        <f>IFERROR(VLOOKUP(J19, Vlookups!$A$5:$B$10,2,FALSE),"")</f>
        <v/>
      </c>
      <c r="I19" s="107" t="str">
        <f t="shared" si="1"/>
        <v>There are no planned, implemented or considered activities in this building block</v>
      </c>
      <c r="J19" s="107"/>
      <c r="K19" s="108"/>
      <c r="L19" s="108"/>
      <c r="M19" s="111" t="str">
        <f t="shared" si="0"/>
        <v/>
      </c>
      <c r="N19" s="111"/>
      <c r="O19" s="111"/>
      <c r="P19" s="116"/>
    </row>
    <row r="20" spans="1:16" ht="18.95" customHeight="1" x14ac:dyDescent="0.35">
      <c r="A20" s="494"/>
      <c r="B20" s="481"/>
      <c r="C20" s="495"/>
      <c r="D20" s="496"/>
      <c r="E20" s="497"/>
      <c r="F20" s="160"/>
      <c r="G20" s="113"/>
      <c r="H20" s="106" t="str">
        <f>IFERROR(VLOOKUP(J20, Vlookups!$A$5:$B$10,2,FALSE),"")</f>
        <v/>
      </c>
      <c r="I20" s="107" t="str">
        <f t="shared" si="1"/>
        <v>There are no planned, implemented or considered activities in this building block</v>
      </c>
      <c r="J20" s="107"/>
      <c r="K20" s="108"/>
      <c r="L20" s="108"/>
      <c r="M20" s="111" t="str">
        <f t="shared" si="0"/>
        <v/>
      </c>
      <c r="N20" s="111"/>
      <c r="O20" s="111"/>
      <c r="P20" s="116"/>
    </row>
    <row r="21" spans="1:16" ht="18.95" customHeight="1" x14ac:dyDescent="0.35">
      <c r="A21" s="494"/>
      <c r="B21" s="481"/>
      <c r="C21" s="495"/>
      <c r="D21" s="496"/>
      <c r="E21" s="497"/>
      <c r="F21" s="160"/>
      <c r="G21" s="113"/>
      <c r="H21" s="106" t="str">
        <f>IFERROR(VLOOKUP(J21, Vlookups!$A$5:$B$10,2,FALSE),"")</f>
        <v/>
      </c>
      <c r="I21" s="107" t="str">
        <f t="shared" si="1"/>
        <v>There are no planned, implemented or considered activities in this building block</v>
      </c>
      <c r="J21" s="107"/>
      <c r="K21" s="108"/>
      <c r="L21" s="108"/>
      <c r="M21" s="111" t="str">
        <f t="shared" si="0"/>
        <v/>
      </c>
      <c r="N21" s="111"/>
      <c r="O21" s="111"/>
      <c r="P21" s="116"/>
    </row>
    <row r="22" spans="1:16" ht="18.95" customHeight="1" x14ac:dyDescent="0.35">
      <c r="A22" s="494"/>
      <c r="B22" s="481"/>
      <c r="C22" s="495"/>
      <c r="D22" s="496"/>
      <c r="E22" s="497"/>
      <c r="F22" s="161"/>
      <c r="G22" s="122"/>
      <c r="H22" s="106" t="str">
        <f>IFERROR(VLOOKUP(J22, Vlookups!$A$5:$B$10,2,FALSE),"")</f>
        <v/>
      </c>
      <c r="I22" s="107" t="str">
        <f t="shared" si="1"/>
        <v>There are no planned, implemented or considered activities in this building block</v>
      </c>
      <c r="J22" s="123"/>
      <c r="K22" s="124"/>
      <c r="L22" s="124"/>
      <c r="M22" s="125" t="str">
        <f t="shared" si="0"/>
        <v/>
      </c>
      <c r="N22" s="125"/>
      <c r="O22" s="125"/>
      <c r="P22" s="126"/>
    </row>
    <row r="23" spans="1:16" x14ac:dyDescent="0.35">
      <c r="A23" s="479" t="s">
        <v>131</v>
      </c>
      <c r="B23" s="481" t="s">
        <v>3</v>
      </c>
      <c r="C23" s="477" t="s">
        <v>225</v>
      </c>
      <c r="D23" s="472" t="s">
        <v>285</v>
      </c>
      <c r="E23" s="474" t="s">
        <v>229</v>
      </c>
      <c r="F23" s="162"/>
      <c r="G23" s="117"/>
      <c r="H23" s="106" t="str">
        <f>IFERROR(VLOOKUP(J23, Vlookups!$A$5:$B$10,2,FALSE),"")</f>
        <v/>
      </c>
      <c r="I23" s="107" t="str">
        <f t="shared" si="1"/>
        <v>There are no planned, implemented or considered activities in this building block</v>
      </c>
      <c r="J23" s="118"/>
      <c r="K23" s="119"/>
      <c r="L23" s="119"/>
      <c r="M23" s="302" t="str">
        <f t="shared" si="0"/>
        <v/>
      </c>
      <c r="N23" s="120"/>
      <c r="O23" s="120"/>
      <c r="P23" s="121"/>
    </row>
    <row r="24" spans="1:16" ht="13.9" x14ac:dyDescent="0.35">
      <c r="A24" s="479"/>
      <c r="B24" s="481"/>
      <c r="C24" s="477"/>
      <c r="D24" s="472"/>
      <c r="E24" s="474"/>
      <c r="F24" s="160"/>
      <c r="G24" s="113"/>
      <c r="H24" s="106" t="str">
        <f>IFERROR(VLOOKUP(J24, Vlookups!$A$5:$B$10,2,FALSE),"")</f>
        <v/>
      </c>
      <c r="I24" s="107" t="str">
        <f t="shared" si="1"/>
        <v>There are no planned, implemented or considered activities in this building block</v>
      </c>
      <c r="J24" s="107"/>
      <c r="K24" s="108"/>
      <c r="L24" s="108"/>
      <c r="M24" s="111" t="str">
        <f t="shared" si="0"/>
        <v/>
      </c>
      <c r="N24" s="111"/>
      <c r="O24" s="111"/>
      <c r="P24" s="114"/>
    </row>
    <row r="25" spans="1:16" ht="13.9" x14ac:dyDescent="0.35">
      <c r="A25" s="479"/>
      <c r="B25" s="481"/>
      <c r="C25" s="477"/>
      <c r="D25" s="472"/>
      <c r="E25" s="474"/>
      <c r="F25" s="160"/>
      <c r="G25" s="113"/>
      <c r="H25" s="106" t="str">
        <f>IFERROR(VLOOKUP(J25, Vlookups!$A$5:$B$10,2,FALSE),"")</f>
        <v/>
      </c>
      <c r="I25" s="107" t="str">
        <f t="shared" si="1"/>
        <v>There are no planned, implemented or considered activities in this building block</v>
      </c>
      <c r="J25" s="107"/>
      <c r="K25" s="108"/>
      <c r="L25" s="108"/>
      <c r="M25" s="111" t="str">
        <f t="shared" si="0"/>
        <v/>
      </c>
      <c r="N25" s="111"/>
      <c r="O25" s="111"/>
      <c r="P25" s="114"/>
    </row>
    <row r="26" spans="1:16" ht="13.9" x14ac:dyDescent="0.35">
      <c r="A26" s="479"/>
      <c r="B26" s="486"/>
      <c r="C26" s="477"/>
      <c r="D26" s="472"/>
      <c r="E26" s="474"/>
      <c r="F26" s="160"/>
      <c r="G26" s="113"/>
      <c r="H26" s="106" t="str">
        <f>IFERROR(VLOOKUP(J26, Vlookups!$A$5:$B$10,2,FALSE),"")</f>
        <v/>
      </c>
      <c r="I26" s="107" t="str">
        <f t="shared" si="1"/>
        <v>There are no planned, implemented or considered activities in this building block</v>
      </c>
      <c r="J26" s="107"/>
      <c r="K26" s="108"/>
      <c r="L26" s="108"/>
      <c r="M26" s="111" t="str">
        <f t="shared" si="0"/>
        <v/>
      </c>
      <c r="N26" s="111"/>
      <c r="O26" s="111"/>
      <c r="P26" s="114"/>
    </row>
    <row r="27" spans="1:16" ht="13.9" x14ac:dyDescent="0.35">
      <c r="A27" s="479"/>
      <c r="B27" s="486"/>
      <c r="C27" s="477"/>
      <c r="D27" s="472"/>
      <c r="E27" s="474"/>
      <c r="F27" s="160"/>
      <c r="G27" s="113"/>
      <c r="H27" s="106" t="str">
        <f>IFERROR(VLOOKUP(J27, Vlookups!$A$5:$B$10,2,FALSE),"")</f>
        <v/>
      </c>
      <c r="I27" s="107" t="str">
        <f t="shared" si="1"/>
        <v>There are no planned, implemented or considered activities in this building block</v>
      </c>
      <c r="J27" s="107"/>
      <c r="K27" s="108"/>
      <c r="L27" s="108"/>
      <c r="M27" s="111" t="str">
        <f t="shared" si="0"/>
        <v/>
      </c>
      <c r="N27" s="111"/>
      <c r="O27" s="111"/>
      <c r="P27" s="114"/>
    </row>
    <row r="28" spans="1:16" ht="13.9" x14ac:dyDescent="0.35">
      <c r="A28" s="479"/>
      <c r="B28" s="486"/>
      <c r="C28" s="477"/>
      <c r="D28" s="472"/>
      <c r="E28" s="474"/>
      <c r="F28" s="160"/>
      <c r="G28" s="113"/>
      <c r="H28" s="106" t="str">
        <f>IFERROR(VLOOKUP(J28, Vlookups!$A$5:$B$10,2,FALSE),"")</f>
        <v/>
      </c>
      <c r="I28" s="107" t="str">
        <f t="shared" si="1"/>
        <v>There are no planned, implemented or considered activities in this building block</v>
      </c>
      <c r="J28" s="107"/>
      <c r="K28" s="108"/>
      <c r="L28" s="108"/>
      <c r="M28" s="111" t="str">
        <f t="shared" si="0"/>
        <v/>
      </c>
      <c r="N28" s="111"/>
      <c r="O28" s="111"/>
      <c r="P28" s="114"/>
    </row>
    <row r="29" spans="1:16" ht="13.9" x14ac:dyDescent="0.35">
      <c r="A29" s="479"/>
      <c r="B29" s="486"/>
      <c r="C29" s="477"/>
      <c r="D29" s="472"/>
      <c r="E29" s="474"/>
      <c r="F29" s="160"/>
      <c r="G29" s="113"/>
      <c r="H29" s="106" t="str">
        <f>IFERROR(VLOOKUP(J29, Vlookups!$A$5:$B$10,2,FALSE),"")</f>
        <v/>
      </c>
      <c r="I29" s="107" t="str">
        <f t="shared" si="1"/>
        <v>There are no planned, implemented or considered activities in this building block</v>
      </c>
      <c r="J29" s="107"/>
      <c r="K29" s="108"/>
      <c r="L29" s="108"/>
      <c r="M29" s="111" t="str">
        <f t="shared" si="0"/>
        <v/>
      </c>
      <c r="N29" s="111"/>
      <c r="O29" s="111"/>
      <c r="P29" s="114"/>
    </row>
    <row r="30" spans="1:16" ht="13.9" x14ac:dyDescent="0.35">
      <c r="A30" s="479"/>
      <c r="B30" s="486"/>
      <c r="C30" s="477"/>
      <c r="D30" s="472"/>
      <c r="E30" s="474"/>
      <c r="F30" s="160"/>
      <c r="G30" s="113"/>
      <c r="H30" s="106" t="str">
        <f>IFERROR(VLOOKUP(J30, Vlookups!$A$5:$B$10,2,FALSE),"")</f>
        <v/>
      </c>
      <c r="I30" s="107" t="str">
        <f t="shared" si="1"/>
        <v>There are no planned, implemented or considered activities in this building block</v>
      </c>
      <c r="J30" s="107"/>
      <c r="K30" s="108"/>
      <c r="L30" s="108"/>
      <c r="M30" s="111" t="str">
        <f t="shared" si="0"/>
        <v/>
      </c>
      <c r="N30" s="111"/>
      <c r="O30" s="111"/>
      <c r="P30" s="114"/>
    </row>
    <row r="31" spans="1:16" ht="13.9" x14ac:dyDescent="0.35">
      <c r="A31" s="479"/>
      <c r="B31" s="486"/>
      <c r="C31" s="477"/>
      <c r="D31" s="472"/>
      <c r="E31" s="474"/>
      <c r="F31" s="160"/>
      <c r="G31" s="113"/>
      <c r="H31" s="106" t="str">
        <f>IFERROR(VLOOKUP(J31, Vlookups!$A$5:$B$10,2,FALSE),"")</f>
        <v/>
      </c>
      <c r="I31" s="107" t="str">
        <f t="shared" si="1"/>
        <v>There are no planned, implemented or considered activities in this building block</v>
      </c>
      <c r="J31" s="107"/>
      <c r="K31" s="108"/>
      <c r="L31" s="108"/>
      <c r="M31" s="111" t="str">
        <f t="shared" si="0"/>
        <v/>
      </c>
      <c r="N31" s="111"/>
      <c r="O31" s="111"/>
      <c r="P31" s="114"/>
    </row>
    <row r="32" spans="1:16" ht="13.9" x14ac:dyDescent="0.35">
      <c r="A32" s="479"/>
      <c r="B32" s="486"/>
      <c r="C32" s="477"/>
      <c r="D32" s="472"/>
      <c r="E32" s="474"/>
      <c r="F32" s="160"/>
      <c r="G32" s="113"/>
      <c r="H32" s="106" t="str">
        <f>IFERROR(VLOOKUP(J32, Vlookups!$A$5:$B$10,2,FALSE),"")</f>
        <v/>
      </c>
      <c r="I32" s="107" t="str">
        <f t="shared" si="1"/>
        <v>There are no planned, implemented or considered activities in this building block</v>
      </c>
      <c r="J32" s="107"/>
      <c r="K32" s="108"/>
      <c r="L32" s="108"/>
      <c r="M32" s="111" t="str">
        <f t="shared" si="0"/>
        <v/>
      </c>
      <c r="N32" s="111"/>
      <c r="O32" s="111"/>
      <c r="P32" s="114"/>
    </row>
    <row r="33" spans="1:16" ht="13.9" x14ac:dyDescent="0.35">
      <c r="A33" s="479"/>
      <c r="B33" s="486"/>
      <c r="C33" s="477"/>
      <c r="D33" s="472"/>
      <c r="E33" s="474"/>
      <c r="F33" s="160"/>
      <c r="G33" s="113"/>
      <c r="H33" s="106" t="str">
        <f>IFERROR(VLOOKUP(J33, Vlookups!$A$5:$B$10,2,FALSE),"")</f>
        <v/>
      </c>
      <c r="I33" s="107" t="str">
        <f t="shared" si="1"/>
        <v>There are no planned, implemented or considered activities in this building block</v>
      </c>
      <c r="J33" s="107"/>
      <c r="K33" s="108"/>
      <c r="L33" s="108"/>
      <c r="M33" s="111" t="str">
        <f t="shared" si="0"/>
        <v/>
      </c>
      <c r="N33" s="111"/>
      <c r="O33" s="111"/>
      <c r="P33" s="114"/>
    </row>
    <row r="34" spans="1:16" x14ac:dyDescent="0.35">
      <c r="A34" s="479"/>
      <c r="B34" s="486"/>
      <c r="C34" s="477"/>
      <c r="D34" s="472"/>
      <c r="E34" s="474"/>
      <c r="F34" s="159"/>
      <c r="G34" s="113"/>
      <c r="H34" s="106" t="str">
        <f>IFERROR(VLOOKUP(J34, Vlookups!$A$5:$B$10,2,FALSE),"")</f>
        <v/>
      </c>
      <c r="I34" s="107" t="str">
        <f t="shared" si="1"/>
        <v>There are no planned, implemented or considered activities in this building block</v>
      </c>
      <c r="J34" s="107"/>
      <c r="K34" s="108"/>
      <c r="L34" s="108"/>
      <c r="M34" s="111" t="str">
        <f t="shared" si="0"/>
        <v/>
      </c>
      <c r="N34" s="111"/>
      <c r="O34" s="111"/>
      <c r="P34" s="114"/>
    </row>
    <row r="35" spans="1:16" ht="13.9" x14ac:dyDescent="0.35">
      <c r="A35" s="479"/>
      <c r="B35" s="486"/>
      <c r="C35" s="477"/>
      <c r="D35" s="472"/>
      <c r="E35" s="474"/>
      <c r="F35" s="160"/>
      <c r="G35" s="113"/>
      <c r="H35" s="106" t="str">
        <f>IFERROR(VLOOKUP(J35, Vlookups!$A$5:$B$10,2,FALSE),"")</f>
        <v/>
      </c>
      <c r="I35" s="107" t="str">
        <f t="shared" si="1"/>
        <v>There are no planned, implemented or considered activities in this building block</v>
      </c>
      <c r="J35" s="107"/>
      <c r="K35" s="108"/>
      <c r="L35" s="108"/>
      <c r="M35" s="111" t="str">
        <f t="shared" si="0"/>
        <v/>
      </c>
      <c r="N35" s="111"/>
      <c r="O35" s="111"/>
      <c r="P35" s="114"/>
    </row>
    <row r="36" spans="1:16" x14ac:dyDescent="0.35">
      <c r="A36" s="479"/>
      <c r="B36" s="486"/>
      <c r="C36" s="477"/>
      <c r="D36" s="472"/>
      <c r="E36" s="474"/>
      <c r="F36" s="160"/>
      <c r="G36" s="113"/>
      <c r="H36" s="106" t="str">
        <f>IFERROR(VLOOKUP(J36, Vlookups!$A$5:$B$10,2,FALSE),"")</f>
        <v/>
      </c>
      <c r="I36" s="107" t="str">
        <f t="shared" si="1"/>
        <v>There are no planned, implemented or considered activities in this building block</v>
      </c>
      <c r="J36" s="107"/>
      <c r="K36" s="108"/>
      <c r="L36" s="108"/>
      <c r="M36" s="111" t="str">
        <f t="shared" si="0"/>
        <v/>
      </c>
      <c r="N36" s="112"/>
      <c r="O36" s="112"/>
      <c r="P36" s="115"/>
    </row>
    <row r="37" spans="1:16" ht="13.9" x14ac:dyDescent="0.35">
      <c r="A37" s="479"/>
      <c r="B37" s="486"/>
      <c r="C37" s="477"/>
      <c r="D37" s="472"/>
      <c r="E37" s="474"/>
      <c r="F37" s="160"/>
      <c r="G37" s="113"/>
      <c r="H37" s="106" t="str">
        <f>IFERROR(VLOOKUP(J37, Vlookups!$A$5:$B$10,2,FALSE),"")</f>
        <v/>
      </c>
      <c r="I37" s="107" t="str">
        <f t="shared" si="1"/>
        <v>There are no planned, implemented or considered activities in this building block</v>
      </c>
      <c r="J37" s="107"/>
      <c r="K37" s="108"/>
      <c r="L37" s="108"/>
      <c r="M37" s="111" t="str">
        <f t="shared" si="0"/>
        <v/>
      </c>
      <c r="N37" s="111"/>
      <c r="O37" s="111"/>
      <c r="P37" s="114"/>
    </row>
    <row r="38" spans="1:16" x14ac:dyDescent="0.35">
      <c r="A38" s="479"/>
      <c r="B38" s="486"/>
      <c r="C38" s="477"/>
      <c r="D38" s="472"/>
      <c r="E38" s="474"/>
      <c r="F38" s="159"/>
      <c r="G38" s="113"/>
      <c r="H38" s="106" t="str">
        <f>IFERROR(VLOOKUP(J38, Vlookups!$A$5:$B$10,2,FALSE),"")</f>
        <v/>
      </c>
      <c r="I38" s="107" t="str">
        <f t="shared" si="1"/>
        <v>There are no planned, implemented or considered activities in this building block</v>
      </c>
      <c r="J38" s="107"/>
      <c r="K38" s="108"/>
      <c r="L38" s="108"/>
      <c r="M38" s="111" t="str">
        <f t="shared" si="0"/>
        <v/>
      </c>
      <c r="N38" s="111"/>
      <c r="O38" s="111"/>
      <c r="P38" s="114"/>
    </row>
    <row r="39" spans="1:16" x14ac:dyDescent="0.35">
      <c r="A39" s="479"/>
      <c r="B39" s="486"/>
      <c r="C39" s="477"/>
      <c r="D39" s="472"/>
      <c r="E39" s="474"/>
      <c r="F39" s="160"/>
      <c r="G39" s="113"/>
      <c r="H39" s="106" t="str">
        <f>IFERROR(VLOOKUP(J39, Vlookups!$A$5:$B$10,2,FALSE),"")</f>
        <v/>
      </c>
      <c r="I39" s="107" t="str">
        <f t="shared" si="1"/>
        <v>There are no planned, implemented or considered activities in this building block</v>
      </c>
      <c r="J39" s="107"/>
      <c r="K39" s="108"/>
      <c r="L39" s="108"/>
      <c r="M39" s="111" t="str">
        <f t="shared" si="0"/>
        <v/>
      </c>
      <c r="N39" s="112"/>
      <c r="O39" s="112"/>
      <c r="P39" s="115"/>
    </row>
    <row r="40" spans="1:16" ht="13.9" x14ac:dyDescent="0.35">
      <c r="A40" s="485"/>
      <c r="B40" s="486"/>
      <c r="C40" s="477"/>
      <c r="D40" s="472"/>
      <c r="E40" s="474"/>
      <c r="F40" s="160"/>
      <c r="G40" s="113"/>
      <c r="H40" s="106" t="str">
        <f>IFERROR(VLOOKUP(J40, Vlookups!$A$5:$B$10,2,FALSE),"")</f>
        <v/>
      </c>
      <c r="I40" s="107" t="str">
        <f t="shared" si="1"/>
        <v>There are no planned, implemented or considered activities in this building block</v>
      </c>
      <c r="J40" s="107"/>
      <c r="K40" s="108"/>
      <c r="L40" s="108"/>
      <c r="M40" s="111" t="str">
        <f t="shared" si="0"/>
        <v/>
      </c>
      <c r="N40" s="111"/>
      <c r="O40" s="111"/>
      <c r="P40" s="116"/>
    </row>
    <row r="41" spans="1:16" ht="13.9" x14ac:dyDescent="0.35">
      <c r="A41" s="485"/>
      <c r="B41" s="486"/>
      <c r="C41" s="477"/>
      <c r="D41" s="472"/>
      <c r="E41" s="474"/>
      <c r="F41" s="160"/>
      <c r="G41" s="113"/>
      <c r="H41" s="106" t="str">
        <f>IFERROR(VLOOKUP(J41, Vlookups!$A$5:$B$10,2,FALSE),"")</f>
        <v/>
      </c>
      <c r="I41" s="107" t="str">
        <f t="shared" si="1"/>
        <v>There are no planned, implemented or considered activities in this building block</v>
      </c>
      <c r="J41" s="107"/>
      <c r="K41" s="108"/>
      <c r="L41" s="108"/>
      <c r="M41" s="111" t="str">
        <f t="shared" si="0"/>
        <v/>
      </c>
      <c r="N41" s="111"/>
      <c r="O41" s="111"/>
      <c r="P41" s="116"/>
    </row>
    <row r="42" spans="1:16" ht="13.9" x14ac:dyDescent="0.35">
      <c r="A42" s="485"/>
      <c r="B42" s="486"/>
      <c r="C42" s="477"/>
      <c r="D42" s="472"/>
      <c r="E42" s="474"/>
      <c r="F42" s="161"/>
      <c r="G42" s="122"/>
      <c r="H42" s="106" t="str">
        <f>IFERROR(VLOOKUP(J42, Vlookups!$A$5:$B$10,2,FALSE),"")</f>
        <v/>
      </c>
      <c r="I42" s="107" t="str">
        <f t="shared" si="1"/>
        <v>There are no planned, implemented or considered activities in this building block</v>
      </c>
      <c r="J42" s="123"/>
      <c r="K42" s="124"/>
      <c r="L42" s="124"/>
      <c r="M42" s="125" t="str">
        <f t="shared" si="0"/>
        <v/>
      </c>
      <c r="N42" s="125"/>
      <c r="O42" s="125"/>
      <c r="P42" s="126"/>
    </row>
    <row r="43" spans="1:16" x14ac:dyDescent="0.35">
      <c r="A43" s="485"/>
      <c r="B43" s="481" t="s">
        <v>6</v>
      </c>
      <c r="C43" s="477" t="s">
        <v>128</v>
      </c>
      <c r="D43" s="472" t="s">
        <v>286</v>
      </c>
      <c r="E43" s="474" t="s">
        <v>226</v>
      </c>
      <c r="F43" s="162"/>
      <c r="G43" s="117"/>
      <c r="H43" s="106" t="str">
        <f>IFERROR(VLOOKUP(J43, Vlookups!$A$5:$B$10,2,FALSE),"")</f>
        <v/>
      </c>
      <c r="I43" s="107" t="str">
        <f t="shared" si="1"/>
        <v>There are no planned, implemented or considered activities in this building block</v>
      </c>
      <c r="J43" s="118"/>
      <c r="K43" s="119"/>
      <c r="L43" s="119"/>
      <c r="M43" s="302" t="str">
        <f t="shared" si="0"/>
        <v/>
      </c>
      <c r="N43" s="120"/>
      <c r="O43" s="120"/>
      <c r="P43" s="121"/>
    </row>
    <row r="44" spans="1:16" ht="13.9" x14ac:dyDescent="0.35">
      <c r="A44" s="485"/>
      <c r="B44" s="486"/>
      <c r="C44" s="477"/>
      <c r="D44" s="472"/>
      <c r="E44" s="474"/>
      <c r="F44" s="160"/>
      <c r="G44" s="113"/>
      <c r="H44" s="106" t="str">
        <f>IFERROR(VLOOKUP(J44, Vlookups!$A$5:$B$10,2,FALSE),"")</f>
        <v/>
      </c>
      <c r="I44" s="107" t="str">
        <f t="shared" si="1"/>
        <v>There are no planned, implemented or considered activities in this building block</v>
      </c>
      <c r="J44" s="107"/>
      <c r="K44" s="108"/>
      <c r="L44" s="108"/>
      <c r="M44" s="111" t="str">
        <f t="shared" si="0"/>
        <v/>
      </c>
      <c r="N44" s="111"/>
      <c r="O44" s="111"/>
      <c r="P44" s="114"/>
    </row>
    <row r="45" spans="1:16" ht="13.9" x14ac:dyDescent="0.35">
      <c r="A45" s="485"/>
      <c r="B45" s="486"/>
      <c r="C45" s="477"/>
      <c r="D45" s="472"/>
      <c r="E45" s="474"/>
      <c r="F45" s="160"/>
      <c r="G45" s="113"/>
      <c r="H45" s="106" t="str">
        <f>IFERROR(VLOOKUP(J45, Vlookups!$A$5:$B$10,2,FALSE),"")</f>
        <v/>
      </c>
      <c r="I45" s="107" t="str">
        <f t="shared" si="1"/>
        <v>There are no planned, implemented or considered activities in this building block</v>
      </c>
      <c r="J45" s="107"/>
      <c r="K45" s="108"/>
      <c r="L45" s="108"/>
      <c r="M45" s="111" t="str">
        <f t="shared" si="0"/>
        <v/>
      </c>
      <c r="N45" s="111"/>
      <c r="O45" s="111"/>
      <c r="P45" s="114"/>
    </row>
    <row r="46" spans="1:16" ht="13.9" x14ac:dyDescent="0.35">
      <c r="A46" s="485"/>
      <c r="B46" s="486"/>
      <c r="C46" s="477"/>
      <c r="D46" s="472"/>
      <c r="E46" s="474"/>
      <c r="F46" s="160"/>
      <c r="G46" s="113"/>
      <c r="H46" s="106" t="str">
        <f>IFERROR(VLOOKUP(J46, Vlookups!$A$5:$B$10,2,FALSE),"")</f>
        <v/>
      </c>
      <c r="I46" s="107" t="str">
        <f t="shared" si="1"/>
        <v>There are no planned, implemented or considered activities in this building block</v>
      </c>
      <c r="J46" s="107"/>
      <c r="K46" s="108"/>
      <c r="L46" s="108"/>
      <c r="M46" s="111" t="str">
        <f t="shared" si="0"/>
        <v/>
      </c>
      <c r="N46" s="111"/>
      <c r="O46" s="111"/>
      <c r="P46" s="114"/>
    </row>
    <row r="47" spans="1:16" ht="13.9" x14ac:dyDescent="0.35">
      <c r="A47" s="485"/>
      <c r="B47" s="486"/>
      <c r="C47" s="477"/>
      <c r="D47" s="472"/>
      <c r="E47" s="474"/>
      <c r="F47" s="160"/>
      <c r="G47" s="113"/>
      <c r="H47" s="106" t="str">
        <f>IFERROR(VLOOKUP(J47, Vlookups!$A$5:$B$10,2,FALSE),"")</f>
        <v/>
      </c>
      <c r="I47" s="107" t="str">
        <f t="shared" si="1"/>
        <v>There are no planned, implemented or considered activities in this building block</v>
      </c>
      <c r="J47" s="107"/>
      <c r="K47" s="108"/>
      <c r="L47" s="108"/>
      <c r="M47" s="111" t="str">
        <f t="shared" si="0"/>
        <v/>
      </c>
      <c r="N47" s="111"/>
      <c r="O47" s="111"/>
      <c r="P47" s="114"/>
    </row>
    <row r="48" spans="1:16" ht="13.9" x14ac:dyDescent="0.35">
      <c r="A48" s="485"/>
      <c r="B48" s="486"/>
      <c r="C48" s="477"/>
      <c r="D48" s="472"/>
      <c r="E48" s="474"/>
      <c r="F48" s="160"/>
      <c r="G48" s="113"/>
      <c r="H48" s="106" t="str">
        <f>IFERROR(VLOOKUP(J48, Vlookups!$A$5:$B$10,2,FALSE),"")</f>
        <v/>
      </c>
      <c r="I48" s="107" t="str">
        <f t="shared" si="1"/>
        <v>There are no planned, implemented or considered activities in this building block</v>
      </c>
      <c r="J48" s="107"/>
      <c r="K48" s="108"/>
      <c r="L48" s="108"/>
      <c r="M48" s="111" t="str">
        <f t="shared" si="0"/>
        <v/>
      </c>
      <c r="N48" s="111"/>
      <c r="O48" s="111"/>
      <c r="P48" s="114"/>
    </row>
    <row r="49" spans="1:16" ht="13.9" x14ac:dyDescent="0.35">
      <c r="A49" s="485"/>
      <c r="B49" s="486"/>
      <c r="C49" s="477"/>
      <c r="D49" s="472"/>
      <c r="E49" s="474"/>
      <c r="F49" s="160"/>
      <c r="G49" s="113"/>
      <c r="H49" s="106" t="str">
        <f>IFERROR(VLOOKUP(J49, Vlookups!$A$5:$B$10,2,FALSE),"")</f>
        <v/>
      </c>
      <c r="I49" s="107" t="str">
        <f t="shared" si="1"/>
        <v>There are no planned, implemented or considered activities in this building block</v>
      </c>
      <c r="J49" s="107"/>
      <c r="K49" s="108"/>
      <c r="L49" s="108"/>
      <c r="M49" s="111" t="str">
        <f t="shared" si="0"/>
        <v/>
      </c>
      <c r="N49" s="111"/>
      <c r="O49" s="111"/>
      <c r="P49" s="114"/>
    </row>
    <row r="50" spans="1:16" ht="13.9" x14ac:dyDescent="0.35">
      <c r="A50" s="485"/>
      <c r="B50" s="486"/>
      <c r="C50" s="477"/>
      <c r="D50" s="472"/>
      <c r="E50" s="474"/>
      <c r="F50" s="160"/>
      <c r="G50" s="113"/>
      <c r="H50" s="106" t="str">
        <f>IFERROR(VLOOKUP(J50, Vlookups!$A$5:$B$10,2,FALSE),"")</f>
        <v/>
      </c>
      <c r="I50" s="107" t="str">
        <f t="shared" si="1"/>
        <v>There are no planned, implemented or considered activities in this building block</v>
      </c>
      <c r="J50" s="107"/>
      <c r="K50" s="108"/>
      <c r="L50" s="108"/>
      <c r="M50" s="111" t="str">
        <f t="shared" si="0"/>
        <v/>
      </c>
      <c r="N50" s="111"/>
      <c r="O50" s="111"/>
      <c r="P50" s="116"/>
    </row>
    <row r="51" spans="1:16" x14ac:dyDescent="0.35">
      <c r="A51" s="485"/>
      <c r="B51" s="486"/>
      <c r="C51" s="477"/>
      <c r="D51" s="472"/>
      <c r="E51" s="474"/>
      <c r="F51" s="160"/>
      <c r="G51" s="113"/>
      <c r="H51" s="106" t="str">
        <f>IFERROR(VLOOKUP(J51, Vlookups!$A$5:$B$10,2,FALSE),"")</f>
        <v/>
      </c>
      <c r="I51" s="107" t="str">
        <f t="shared" si="1"/>
        <v>There are no planned, implemented or considered activities in this building block</v>
      </c>
      <c r="J51" s="107"/>
      <c r="K51" s="108"/>
      <c r="L51" s="108"/>
      <c r="M51" s="111" t="str">
        <f t="shared" si="0"/>
        <v/>
      </c>
      <c r="N51" s="112"/>
      <c r="O51" s="112"/>
      <c r="P51" s="115"/>
    </row>
    <row r="52" spans="1:16" x14ac:dyDescent="0.35">
      <c r="A52" s="485"/>
      <c r="B52" s="486"/>
      <c r="C52" s="477"/>
      <c r="D52" s="472"/>
      <c r="E52" s="474"/>
      <c r="F52" s="160"/>
      <c r="G52" s="113"/>
      <c r="H52" s="106" t="str">
        <f>IFERROR(VLOOKUP(J52, Vlookups!$A$5:$B$10,2,FALSE),"")</f>
        <v/>
      </c>
      <c r="I52" s="107" t="str">
        <f t="shared" si="1"/>
        <v>There are no planned, implemented or considered activities in this building block</v>
      </c>
      <c r="J52" s="107"/>
      <c r="K52" s="108"/>
      <c r="L52" s="108"/>
      <c r="M52" s="111" t="str">
        <f t="shared" si="0"/>
        <v/>
      </c>
      <c r="N52" s="112"/>
      <c r="O52" s="112"/>
      <c r="P52" s="115"/>
    </row>
    <row r="53" spans="1:16" x14ac:dyDescent="0.35">
      <c r="A53" s="485"/>
      <c r="B53" s="486"/>
      <c r="C53" s="477"/>
      <c r="D53" s="472"/>
      <c r="E53" s="474"/>
      <c r="F53" s="160"/>
      <c r="G53" s="113"/>
      <c r="H53" s="106" t="str">
        <f>IFERROR(VLOOKUP(J53, Vlookups!$A$5:$B$10,2,FALSE),"")</f>
        <v/>
      </c>
      <c r="I53" s="107" t="str">
        <f t="shared" si="1"/>
        <v>There are no planned, implemented or considered activities in this building block</v>
      </c>
      <c r="J53" s="107"/>
      <c r="K53" s="108"/>
      <c r="L53" s="108"/>
      <c r="M53" s="111" t="str">
        <f t="shared" si="0"/>
        <v/>
      </c>
      <c r="N53" s="112"/>
      <c r="O53" s="112"/>
      <c r="P53" s="115"/>
    </row>
    <row r="54" spans="1:16" x14ac:dyDescent="0.35">
      <c r="A54" s="485"/>
      <c r="B54" s="486"/>
      <c r="C54" s="477"/>
      <c r="D54" s="472"/>
      <c r="E54" s="474"/>
      <c r="F54" s="159"/>
      <c r="G54" s="113"/>
      <c r="H54" s="106" t="str">
        <f>IFERROR(VLOOKUP(J54, Vlookups!$A$5:$B$10,2,FALSE),"")</f>
        <v/>
      </c>
      <c r="I54" s="107" t="str">
        <f t="shared" si="1"/>
        <v>There are no planned, implemented or considered activities in this building block</v>
      </c>
      <c r="J54" s="107"/>
      <c r="K54" s="108"/>
      <c r="L54" s="108"/>
      <c r="M54" s="111" t="str">
        <f t="shared" si="0"/>
        <v/>
      </c>
      <c r="N54" s="112"/>
      <c r="O54" s="112"/>
      <c r="P54" s="115"/>
    </row>
    <row r="55" spans="1:16" x14ac:dyDescent="0.35">
      <c r="A55" s="485"/>
      <c r="B55" s="486"/>
      <c r="C55" s="477"/>
      <c r="D55" s="472"/>
      <c r="E55" s="474"/>
      <c r="F55" s="160"/>
      <c r="G55" s="113"/>
      <c r="H55" s="106" t="str">
        <f>IFERROR(VLOOKUP(J55, Vlookups!$A$5:$B$10,2,FALSE),"")</f>
        <v/>
      </c>
      <c r="I55" s="107" t="str">
        <f t="shared" si="1"/>
        <v>There are no planned, implemented or considered activities in this building block</v>
      </c>
      <c r="J55" s="107"/>
      <c r="K55" s="108"/>
      <c r="L55" s="108"/>
      <c r="M55" s="111" t="str">
        <f t="shared" si="0"/>
        <v/>
      </c>
      <c r="N55" s="112"/>
      <c r="O55" s="112"/>
      <c r="P55" s="115"/>
    </row>
    <row r="56" spans="1:16" x14ac:dyDescent="0.35">
      <c r="A56" s="485"/>
      <c r="B56" s="486"/>
      <c r="C56" s="477"/>
      <c r="D56" s="472"/>
      <c r="E56" s="474"/>
      <c r="F56" s="160"/>
      <c r="G56" s="113"/>
      <c r="H56" s="106" t="str">
        <f>IFERROR(VLOOKUP(J56, Vlookups!$A$5:$B$10,2,FALSE),"")</f>
        <v/>
      </c>
      <c r="I56" s="107" t="str">
        <f t="shared" si="1"/>
        <v>There are no planned, implemented or considered activities in this building block</v>
      </c>
      <c r="J56" s="107"/>
      <c r="K56" s="108"/>
      <c r="L56" s="108"/>
      <c r="M56" s="111" t="str">
        <f t="shared" si="0"/>
        <v/>
      </c>
      <c r="N56" s="112"/>
      <c r="O56" s="112"/>
      <c r="P56" s="115"/>
    </row>
    <row r="57" spans="1:16" ht="13.9" x14ac:dyDescent="0.35">
      <c r="A57" s="485"/>
      <c r="B57" s="486"/>
      <c r="C57" s="477"/>
      <c r="D57" s="472"/>
      <c r="E57" s="474"/>
      <c r="F57" s="160"/>
      <c r="G57" s="113"/>
      <c r="H57" s="106" t="str">
        <f>IFERROR(VLOOKUP(J57, Vlookups!$A$5:$B$10,2,FALSE),"")</f>
        <v/>
      </c>
      <c r="I57" s="107" t="str">
        <f t="shared" si="1"/>
        <v>There are no planned, implemented or considered activities in this building block</v>
      </c>
      <c r="J57" s="107"/>
      <c r="K57" s="108"/>
      <c r="L57" s="108"/>
      <c r="M57" s="111" t="str">
        <f t="shared" si="0"/>
        <v/>
      </c>
      <c r="N57" s="111"/>
      <c r="O57" s="111"/>
      <c r="P57" s="116"/>
    </row>
    <row r="58" spans="1:16" x14ac:dyDescent="0.35">
      <c r="A58" s="485"/>
      <c r="B58" s="486"/>
      <c r="C58" s="477"/>
      <c r="D58" s="472"/>
      <c r="E58" s="474"/>
      <c r="F58" s="159"/>
      <c r="G58" s="113"/>
      <c r="H58" s="106" t="str">
        <f>IFERROR(VLOOKUP(J58, Vlookups!$A$5:$B$10,2,FALSE),"")</f>
        <v/>
      </c>
      <c r="I58" s="107" t="str">
        <f t="shared" si="1"/>
        <v>There are no planned, implemented or considered activities in this building block</v>
      </c>
      <c r="J58" s="107"/>
      <c r="K58" s="108"/>
      <c r="L58" s="108"/>
      <c r="M58" s="111" t="str">
        <f t="shared" si="0"/>
        <v/>
      </c>
      <c r="N58" s="111"/>
      <c r="O58" s="111"/>
      <c r="P58" s="116"/>
    </row>
    <row r="59" spans="1:16" x14ac:dyDescent="0.35">
      <c r="A59" s="485"/>
      <c r="B59" s="486"/>
      <c r="C59" s="477"/>
      <c r="D59" s="472"/>
      <c r="E59" s="474"/>
      <c r="F59" s="160"/>
      <c r="G59" s="113"/>
      <c r="H59" s="106" t="str">
        <f>IFERROR(VLOOKUP(J59, Vlookups!$A$5:$B$10,2,FALSE),"")</f>
        <v/>
      </c>
      <c r="I59" s="107" t="str">
        <f t="shared" si="1"/>
        <v>There are no planned, implemented or considered activities in this building block</v>
      </c>
      <c r="J59" s="107"/>
      <c r="K59" s="108"/>
      <c r="L59" s="108"/>
      <c r="M59" s="111" t="str">
        <f t="shared" si="0"/>
        <v/>
      </c>
      <c r="N59" s="112"/>
      <c r="O59" s="112"/>
      <c r="P59" s="115"/>
    </row>
    <row r="60" spans="1:16" ht="13.9" x14ac:dyDescent="0.35">
      <c r="A60" s="485"/>
      <c r="B60" s="486"/>
      <c r="C60" s="477"/>
      <c r="D60" s="472"/>
      <c r="E60" s="474"/>
      <c r="F60" s="160"/>
      <c r="G60" s="113"/>
      <c r="H60" s="106" t="str">
        <f>IFERROR(VLOOKUP(J60, Vlookups!$A$5:$B$10,2,FALSE),"")</f>
        <v/>
      </c>
      <c r="I60" s="107" t="str">
        <f t="shared" si="1"/>
        <v>There are no planned, implemented or considered activities in this building block</v>
      </c>
      <c r="J60" s="107"/>
      <c r="K60" s="108"/>
      <c r="L60" s="108"/>
      <c r="M60" s="111" t="str">
        <f t="shared" si="0"/>
        <v/>
      </c>
      <c r="N60" s="111"/>
      <c r="O60" s="111"/>
      <c r="P60" s="116"/>
    </row>
    <row r="61" spans="1:16" ht="13.9" x14ac:dyDescent="0.35">
      <c r="A61" s="485"/>
      <c r="B61" s="486"/>
      <c r="C61" s="477"/>
      <c r="D61" s="472"/>
      <c r="E61" s="474"/>
      <c r="F61" s="160"/>
      <c r="G61" s="113"/>
      <c r="H61" s="106" t="str">
        <f>IFERROR(VLOOKUP(J61, Vlookups!$A$5:$B$10,2,FALSE),"")</f>
        <v/>
      </c>
      <c r="I61" s="107" t="str">
        <f t="shared" si="1"/>
        <v>There are no planned, implemented or considered activities in this building block</v>
      </c>
      <c r="J61" s="107"/>
      <c r="K61" s="108"/>
      <c r="L61" s="108"/>
      <c r="M61" s="111" t="str">
        <f t="shared" si="0"/>
        <v/>
      </c>
      <c r="N61" s="111"/>
      <c r="O61" s="111"/>
      <c r="P61" s="116"/>
    </row>
    <row r="62" spans="1:16" ht="13.9" x14ac:dyDescent="0.35">
      <c r="A62" s="485"/>
      <c r="B62" s="486"/>
      <c r="C62" s="477"/>
      <c r="D62" s="472"/>
      <c r="E62" s="474"/>
      <c r="F62" s="161"/>
      <c r="G62" s="122"/>
      <c r="H62" s="106" t="str">
        <f>IFERROR(VLOOKUP(J62, Vlookups!$A$5:$B$10,2,FALSE),"")</f>
        <v/>
      </c>
      <c r="I62" s="107" t="str">
        <f t="shared" si="1"/>
        <v>There are no planned, implemented or considered activities in this building block</v>
      </c>
      <c r="J62" s="123"/>
      <c r="K62" s="124"/>
      <c r="L62" s="124"/>
      <c r="M62" s="125" t="str">
        <f t="shared" si="0"/>
        <v/>
      </c>
      <c r="N62" s="125"/>
      <c r="O62" s="125"/>
      <c r="P62" s="126"/>
    </row>
    <row r="63" spans="1:16" x14ac:dyDescent="0.35">
      <c r="A63" s="485"/>
      <c r="B63" s="481" t="s">
        <v>4</v>
      </c>
      <c r="C63" s="477" t="s">
        <v>129</v>
      </c>
      <c r="D63" s="472" t="s">
        <v>287</v>
      </c>
      <c r="E63" s="474" t="s">
        <v>227</v>
      </c>
      <c r="F63" s="162"/>
      <c r="G63" s="117"/>
      <c r="H63" s="106" t="str">
        <f>IFERROR(VLOOKUP(J63, Vlookups!$A$5:$B$10,2,FALSE),"")</f>
        <v/>
      </c>
      <c r="I63" s="107" t="str">
        <f t="shared" si="1"/>
        <v>There are no planned, implemented or considered activities in this building block</v>
      </c>
      <c r="J63" s="118"/>
      <c r="K63" s="119"/>
      <c r="L63" s="119"/>
      <c r="M63" s="302" t="str">
        <f t="shared" si="0"/>
        <v/>
      </c>
      <c r="N63" s="120"/>
      <c r="O63" s="120"/>
      <c r="P63" s="121"/>
    </row>
    <row r="64" spans="1:16" ht="13.9" x14ac:dyDescent="0.35">
      <c r="A64" s="485"/>
      <c r="B64" s="481"/>
      <c r="C64" s="477"/>
      <c r="D64" s="472"/>
      <c r="E64" s="474"/>
      <c r="F64" s="160"/>
      <c r="G64" s="113"/>
      <c r="H64" s="106" t="str">
        <f>IFERROR(VLOOKUP(J64, Vlookups!$A$5:$B$10,2,FALSE),"")</f>
        <v/>
      </c>
      <c r="I64" s="107" t="str">
        <f t="shared" si="1"/>
        <v>There are no planned, implemented or considered activities in this building block</v>
      </c>
      <c r="J64" s="107"/>
      <c r="K64" s="108"/>
      <c r="L64" s="108"/>
      <c r="M64" s="111" t="str">
        <f t="shared" si="0"/>
        <v/>
      </c>
      <c r="N64" s="111"/>
      <c r="O64" s="111"/>
      <c r="P64" s="114"/>
    </row>
    <row r="65" spans="1:16" ht="13.9" x14ac:dyDescent="0.35">
      <c r="A65" s="485"/>
      <c r="B65" s="481"/>
      <c r="C65" s="477"/>
      <c r="D65" s="472"/>
      <c r="E65" s="474"/>
      <c r="F65" s="160"/>
      <c r="G65" s="113"/>
      <c r="H65" s="106" t="str">
        <f>IFERROR(VLOOKUP(J65, Vlookups!$A$5:$B$10,2,FALSE),"")</f>
        <v/>
      </c>
      <c r="I65" s="107" t="str">
        <f t="shared" si="1"/>
        <v>There are no planned, implemented or considered activities in this building block</v>
      </c>
      <c r="J65" s="107"/>
      <c r="K65" s="108"/>
      <c r="L65" s="108"/>
      <c r="M65" s="111" t="str">
        <f t="shared" si="0"/>
        <v/>
      </c>
      <c r="N65" s="111"/>
      <c r="O65" s="111"/>
      <c r="P65" s="114"/>
    </row>
    <row r="66" spans="1:16" ht="13.9" x14ac:dyDescent="0.35">
      <c r="A66" s="485"/>
      <c r="B66" s="481"/>
      <c r="C66" s="477"/>
      <c r="D66" s="472"/>
      <c r="E66" s="474"/>
      <c r="F66" s="160"/>
      <c r="G66" s="113"/>
      <c r="H66" s="106" t="str">
        <f>IFERROR(VLOOKUP(J66, Vlookups!$A$5:$B$10,2,FALSE),"")</f>
        <v/>
      </c>
      <c r="I66" s="107" t="str">
        <f t="shared" si="1"/>
        <v>There are no planned, implemented or considered activities in this building block</v>
      </c>
      <c r="J66" s="107"/>
      <c r="K66" s="108"/>
      <c r="L66" s="108"/>
      <c r="M66" s="111" t="str">
        <f t="shared" si="0"/>
        <v/>
      </c>
      <c r="N66" s="111"/>
      <c r="O66" s="111"/>
      <c r="P66" s="114"/>
    </row>
    <row r="67" spans="1:16" ht="13.9" x14ac:dyDescent="0.35">
      <c r="A67" s="485"/>
      <c r="B67" s="481"/>
      <c r="C67" s="477"/>
      <c r="D67" s="472"/>
      <c r="E67" s="474"/>
      <c r="F67" s="160"/>
      <c r="G67" s="113"/>
      <c r="H67" s="106" t="str">
        <f>IFERROR(VLOOKUP(J67, Vlookups!$A$5:$B$10,2,FALSE),"")</f>
        <v/>
      </c>
      <c r="I67" s="107" t="str">
        <f t="shared" si="1"/>
        <v>There are no planned, implemented or considered activities in this building block</v>
      </c>
      <c r="J67" s="107"/>
      <c r="K67" s="108"/>
      <c r="L67" s="108"/>
      <c r="M67" s="111" t="str">
        <f t="shared" si="0"/>
        <v/>
      </c>
      <c r="N67" s="111"/>
      <c r="O67" s="111"/>
      <c r="P67" s="114"/>
    </row>
    <row r="68" spans="1:16" ht="13.9" x14ac:dyDescent="0.35">
      <c r="A68" s="485"/>
      <c r="B68" s="481"/>
      <c r="C68" s="477"/>
      <c r="D68" s="472"/>
      <c r="E68" s="474"/>
      <c r="F68" s="160"/>
      <c r="G68" s="113"/>
      <c r="H68" s="106" t="str">
        <f>IFERROR(VLOOKUP(J68, Vlookups!$A$5:$B$10,2,FALSE),"")</f>
        <v/>
      </c>
      <c r="I68" s="107" t="str">
        <f t="shared" si="1"/>
        <v>There are no planned, implemented or considered activities in this building block</v>
      </c>
      <c r="J68" s="107"/>
      <c r="K68" s="108"/>
      <c r="L68" s="108"/>
      <c r="M68" s="111" t="str">
        <f t="shared" ref="M68:M122" si="2">IF(SUM(K68:L68)=0,"", SUM(K68:L68))</f>
        <v/>
      </c>
      <c r="N68" s="111"/>
      <c r="O68" s="111"/>
      <c r="P68" s="114"/>
    </row>
    <row r="69" spans="1:16" ht="13.9" x14ac:dyDescent="0.35">
      <c r="A69" s="485"/>
      <c r="B69" s="486"/>
      <c r="C69" s="477"/>
      <c r="D69" s="472"/>
      <c r="E69" s="474"/>
      <c r="F69" s="160"/>
      <c r="G69" s="113"/>
      <c r="H69" s="106" t="str">
        <f>IFERROR(VLOOKUP(J69, Vlookups!$A$5:$B$10,2,FALSE),"")</f>
        <v/>
      </c>
      <c r="I69" s="107" t="str">
        <f t="shared" ref="I69:I122" si="3">IF(H:H=1,"Not in place yet",IF(H:H=2,"In place - not specifically as a mental health initiative",IF(H:H=3,"Ad hoc non-recurrent activities targeting mental health",IF(H:H=4,"Planned, established activities targeting mental health",IF(H:H=5,"Planned, established activities targeting mental health, with metrics",IF(H:H=6,"Planned, established activities targeting mental health, with metrics and outcome evaluations",IF(H:H="","There are no planned, implemented or considered activities in this building block")))))))</f>
        <v>There are no planned, implemented or considered activities in this building block</v>
      </c>
      <c r="J69" s="107"/>
      <c r="K69" s="108"/>
      <c r="L69" s="108"/>
      <c r="M69" s="111" t="str">
        <f t="shared" si="2"/>
        <v/>
      </c>
      <c r="N69" s="111"/>
      <c r="O69" s="111"/>
      <c r="P69" s="114"/>
    </row>
    <row r="70" spans="1:16" ht="13.9" x14ac:dyDescent="0.35">
      <c r="A70" s="485"/>
      <c r="B70" s="486"/>
      <c r="C70" s="477"/>
      <c r="D70" s="472"/>
      <c r="E70" s="474"/>
      <c r="F70" s="160"/>
      <c r="G70" s="113"/>
      <c r="H70" s="106" t="str">
        <f>IFERROR(VLOOKUP(J70, Vlookups!$A$5:$B$10,2,FALSE),"")</f>
        <v/>
      </c>
      <c r="I70" s="107" t="str">
        <f t="shared" si="3"/>
        <v>There are no planned, implemented or considered activities in this building block</v>
      </c>
      <c r="J70" s="107"/>
      <c r="K70" s="108"/>
      <c r="L70" s="108"/>
      <c r="M70" s="111" t="str">
        <f t="shared" si="2"/>
        <v/>
      </c>
      <c r="N70" s="111"/>
      <c r="O70" s="111"/>
      <c r="P70" s="116"/>
    </row>
    <row r="71" spans="1:16" ht="13.9" x14ac:dyDescent="0.35">
      <c r="A71" s="485"/>
      <c r="B71" s="486"/>
      <c r="C71" s="477"/>
      <c r="D71" s="472"/>
      <c r="E71" s="474"/>
      <c r="F71" s="160"/>
      <c r="G71" s="113"/>
      <c r="H71" s="106" t="str">
        <f>IFERROR(VLOOKUP(J71, Vlookups!$A$5:$B$10,2,FALSE),"")</f>
        <v/>
      </c>
      <c r="I71" s="107" t="str">
        <f t="shared" si="3"/>
        <v>There are no planned, implemented or considered activities in this building block</v>
      </c>
      <c r="J71" s="107"/>
      <c r="K71" s="108"/>
      <c r="L71" s="108"/>
      <c r="M71" s="111" t="str">
        <f t="shared" si="2"/>
        <v/>
      </c>
      <c r="N71" s="111"/>
      <c r="O71" s="111"/>
      <c r="P71" s="116"/>
    </row>
    <row r="72" spans="1:16" ht="13.9" x14ac:dyDescent="0.35">
      <c r="A72" s="485"/>
      <c r="B72" s="486"/>
      <c r="C72" s="477"/>
      <c r="D72" s="472"/>
      <c r="E72" s="474"/>
      <c r="F72" s="160"/>
      <c r="G72" s="113"/>
      <c r="H72" s="106" t="str">
        <f>IFERROR(VLOOKUP(J72, Vlookups!$A$5:$B$10,2,FALSE),"")</f>
        <v/>
      </c>
      <c r="I72" s="107" t="str">
        <f t="shared" si="3"/>
        <v>There are no planned, implemented or considered activities in this building block</v>
      </c>
      <c r="J72" s="107"/>
      <c r="K72" s="108"/>
      <c r="L72" s="108"/>
      <c r="M72" s="111" t="str">
        <f t="shared" si="2"/>
        <v/>
      </c>
      <c r="N72" s="111"/>
      <c r="O72" s="111"/>
      <c r="P72" s="116"/>
    </row>
    <row r="73" spans="1:16" ht="13.9" x14ac:dyDescent="0.35">
      <c r="A73" s="485"/>
      <c r="B73" s="486"/>
      <c r="C73" s="477"/>
      <c r="D73" s="472"/>
      <c r="E73" s="474"/>
      <c r="F73" s="160"/>
      <c r="G73" s="113"/>
      <c r="H73" s="106" t="str">
        <f>IFERROR(VLOOKUP(J73, Vlookups!$A$5:$B$10,2,FALSE),"")</f>
        <v/>
      </c>
      <c r="I73" s="107" t="str">
        <f t="shared" si="3"/>
        <v>There are no planned, implemented or considered activities in this building block</v>
      </c>
      <c r="J73" s="107"/>
      <c r="K73" s="108"/>
      <c r="L73" s="108"/>
      <c r="M73" s="111" t="str">
        <f t="shared" si="2"/>
        <v/>
      </c>
      <c r="N73" s="111"/>
      <c r="O73" s="111"/>
      <c r="P73" s="116"/>
    </row>
    <row r="74" spans="1:16" x14ac:dyDescent="0.35">
      <c r="A74" s="485"/>
      <c r="B74" s="486"/>
      <c r="C74" s="477"/>
      <c r="D74" s="472"/>
      <c r="E74" s="474"/>
      <c r="F74" s="159"/>
      <c r="G74" s="113"/>
      <c r="H74" s="106" t="str">
        <f>IFERROR(VLOOKUP(J74, Vlookups!$A$5:$B$10,2,FALSE),"")</f>
        <v/>
      </c>
      <c r="I74" s="107" t="str">
        <f t="shared" si="3"/>
        <v>There are no planned, implemented or considered activities in this building block</v>
      </c>
      <c r="J74" s="107"/>
      <c r="K74" s="108"/>
      <c r="L74" s="108"/>
      <c r="M74" s="111" t="str">
        <f t="shared" si="2"/>
        <v/>
      </c>
      <c r="N74" s="111"/>
      <c r="O74" s="111"/>
      <c r="P74" s="116"/>
    </row>
    <row r="75" spans="1:16" ht="13.9" x14ac:dyDescent="0.35">
      <c r="A75" s="485"/>
      <c r="B75" s="486"/>
      <c r="C75" s="477"/>
      <c r="D75" s="472"/>
      <c r="E75" s="474"/>
      <c r="F75" s="160"/>
      <c r="G75" s="113"/>
      <c r="H75" s="106" t="str">
        <f>IFERROR(VLOOKUP(J75, Vlookups!$A$5:$B$10,2,FALSE),"")</f>
        <v/>
      </c>
      <c r="I75" s="107" t="str">
        <f t="shared" si="3"/>
        <v>There are no planned, implemented or considered activities in this building block</v>
      </c>
      <c r="J75" s="107"/>
      <c r="K75" s="108"/>
      <c r="L75" s="108"/>
      <c r="M75" s="111" t="str">
        <f t="shared" si="2"/>
        <v/>
      </c>
      <c r="N75" s="111"/>
      <c r="O75" s="111"/>
      <c r="P75" s="116"/>
    </row>
    <row r="76" spans="1:16" ht="13.9" x14ac:dyDescent="0.35">
      <c r="A76" s="485"/>
      <c r="B76" s="486"/>
      <c r="C76" s="477"/>
      <c r="D76" s="472"/>
      <c r="E76" s="474"/>
      <c r="F76" s="160"/>
      <c r="G76" s="113"/>
      <c r="H76" s="106" t="str">
        <f>IFERROR(VLOOKUP(J76, Vlookups!$A$5:$B$10,2,FALSE),"")</f>
        <v/>
      </c>
      <c r="I76" s="107" t="str">
        <f t="shared" si="3"/>
        <v>There are no planned, implemented or considered activities in this building block</v>
      </c>
      <c r="J76" s="107"/>
      <c r="K76" s="108"/>
      <c r="L76" s="108"/>
      <c r="M76" s="111" t="str">
        <f t="shared" si="2"/>
        <v/>
      </c>
      <c r="N76" s="111"/>
      <c r="O76" s="111"/>
      <c r="P76" s="116"/>
    </row>
    <row r="77" spans="1:16" x14ac:dyDescent="0.35">
      <c r="A77" s="485"/>
      <c r="B77" s="486"/>
      <c r="C77" s="477"/>
      <c r="D77" s="472"/>
      <c r="E77" s="474"/>
      <c r="F77" s="160"/>
      <c r="G77" s="113"/>
      <c r="H77" s="106" t="str">
        <f>IFERROR(VLOOKUP(J77, Vlookups!$A$5:$B$10,2,FALSE),"")</f>
        <v/>
      </c>
      <c r="I77" s="107" t="str">
        <f t="shared" si="3"/>
        <v>There are no planned, implemented or considered activities in this building block</v>
      </c>
      <c r="J77" s="107"/>
      <c r="K77" s="108"/>
      <c r="L77" s="108"/>
      <c r="M77" s="111" t="str">
        <f t="shared" si="2"/>
        <v/>
      </c>
      <c r="N77" s="112"/>
      <c r="O77" s="112"/>
      <c r="P77" s="115"/>
    </row>
    <row r="78" spans="1:16" x14ac:dyDescent="0.35">
      <c r="A78" s="485"/>
      <c r="B78" s="486"/>
      <c r="C78" s="477"/>
      <c r="D78" s="472"/>
      <c r="E78" s="474"/>
      <c r="F78" s="159"/>
      <c r="G78" s="113"/>
      <c r="H78" s="106" t="str">
        <f>IFERROR(VLOOKUP(J78, Vlookups!$A$5:$B$10,2,FALSE),"")</f>
        <v/>
      </c>
      <c r="I78" s="107" t="str">
        <f t="shared" si="3"/>
        <v>There are no planned, implemented or considered activities in this building block</v>
      </c>
      <c r="J78" s="107"/>
      <c r="K78" s="108"/>
      <c r="L78" s="108"/>
      <c r="M78" s="111" t="str">
        <f t="shared" si="2"/>
        <v/>
      </c>
      <c r="N78" s="111"/>
      <c r="O78" s="111"/>
      <c r="P78" s="116"/>
    </row>
    <row r="79" spans="1:16" ht="13.9" x14ac:dyDescent="0.35">
      <c r="A79" s="485"/>
      <c r="B79" s="486"/>
      <c r="C79" s="477"/>
      <c r="D79" s="472"/>
      <c r="E79" s="474"/>
      <c r="F79" s="160"/>
      <c r="G79" s="113"/>
      <c r="H79" s="106" t="str">
        <f>IFERROR(VLOOKUP(J79, Vlookups!$A$5:$B$10,2,FALSE),"")</f>
        <v/>
      </c>
      <c r="I79" s="107" t="str">
        <f t="shared" si="3"/>
        <v>There are no planned, implemented or considered activities in this building block</v>
      </c>
      <c r="J79" s="107"/>
      <c r="K79" s="108"/>
      <c r="L79" s="108"/>
      <c r="M79" s="111" t="str">
        <f t="shared" si="2"/>
        <v/>
      </c>
      <c r="N79" s="111"/>
      <c r="O79" s="111"/>
      <c r="P79" s="116"/>
    </row>
    <row r="80" spans="1:16" x14ac:dyDescent="0.35">
      <c r="A80" s="485"/>
      <c r="B80" s="486"/>
      <c r="C80" s="477"/>
      <c r="D80" s="472"/>
      <c r="E80" s="474"/>
      <c r="F80" s="160"/>
      <c r="G80" s="113"/>
      <c r="H80" s="106" t="str">
        <f>IFERROR(VLOOKUP(J80, Vlookups!$A$5:$B$10,2,FALSE),"")</f>
        <v/>
      </c>
      <c r="I80" s="107" t="str">
        <f t="shared" si="3"/>
        <v>There are no planned, implemented or considered activities in this building block</v>
      </c>
      <c r="J80" s="107"/>
      <c r="K80" s="108"/>
      <c r="L80" s="108"/>
      <c r="M80" s="111" t="str">
        <f t="shared" si="2"/>
        <v/>
      </c>
      <c r="N80" s="112"/>
      <c r="O80" s="112"/>
      <c r="P80" s="115"/>
    </row>
    <row r="81" spans="1:16" ht="13.9" x14ac:dyDescent="0.35">
      <c r="A81" s="485"/>
      <c r="B81" s="486"/>
      <c r="C81" s="477"/>
      <c r="D81" s="472"/>
      <c r="E81" s="474"/>
      <c r="F81" s="160"/>
      <c r="G81" s="113"/>
      <c r="H81" s="106" t="str">
        <f>IFERROR(VLOOKUP(J81, Vlookups!$A$5:$B$10,2,FALSE),"")</f>
        <v/>
      </c>
      <c r="I81" s="107" t="str">
        <f t="shared" si="3"/>
        <v>There are no planned, implemented or considered activities in this building block</v>
      </c>
      <c r="J81" s="107"/>
      <c r="K81" s="108"/>
      <c r="L81" s="108"/>
      <c r="M81" s="111" t="str">
        <f t="shared" si="2"/>
        <v/>
      </c>
      <c r="N81" s="111"/>
      <c r="O81" s="111"/>
      <c r="P81" s="116"/>
    </row>
    <row r="82" spans="1:16" ht="13.9" x14ac:dyDescent="0.35">
      <c r="A82" s="485"/>
      <c r="B82" s="486"/>
      <c r="C82" s="477"/>
      <c r="D82" s="472"/>
      <c r="E82" s="474"/>
      <c r="F82" s="161"/>
      <c r="G82" s="122"/>
      <c r="H82" s="106" t="str">
        <f>IFERROR(VLOOKUP(J82, Vlookups!$A$5:$B$10,2,FALSE),"")</f>
        <v/>
      </c>
      <c r="I82" s="107" t="str">
        <f t="shared" si="3"/>
        <v>There are no planned, implemented or considered activities in this building block</v>
      </c>
      <c r="J82" s="123"/>
      <c r="K82" s="124"/>
      <c r="L82" s="124"/>
      <c r="M82" s="125" t="str">
        <f t="shared" si="2"/>
        <v/>
      </c>
      <c r="N82" s="125"/>
      <c r="O82" s="125"/>
      <c r="P82" s="126"/>
    </row>
    <row r="83" spans="1:16" x14ac:dyDescent="0.35">
      <c r="A83" s="479" t="s">
        <v>132</v>
      </c>
      <c r="B83" s="481" t="s">
        <v>5</v>
      </c>
      <c r="C83" s="477" t="s">
        <v>228</v>
      </c>
      <c r="D83" s="472" t="s">
        <v>288</v>
      </c>
      <c r="E83" s="474" t="s">
        <v>289</v>
      </c>
      <c r="F83" s="162"/>
      <c r="G83" s="117"/>
      <c r="H83" s="106" t="str">
        <f>IFERROR(VLOOKUP(J83, Vlookups!$A$5:$B$10,2,FALSE),"")</f>
        <v/>
      </c>
      <c r="I83" s="107" t="str">
        <f t="shared" si="3"/>
        <v>There are no planned, implemented or considered activities in this building block</v>
      </c>
      <c r="J83" s="118"/>
      <c r="K83" s="119"/>
      <c r="L83" s="119"/>
      <c r="M83" s="302" t="str">
        <f t="shared" si="2"/>
        <v/>
      </c>
      <c r="N83" s="120"/>
      <c r="O83" s="120"/>
      <c r="P83" s="121"/>
    </row>
    <row r="84" spans="1:16" ht="13.9" x14ac:dyDescent="0.35">
      <c r="A84" s="479"/>
      <c r="B84" s="482"/>
      <c r="C84" s="477"/>
      <c r="D84" s="472"/>
      <c r="E84" s="474"/>
      <c r="F84" s="160"/>
      <c r="G84" s="113"/>
      <c r="H84" s="106" t="str">
        <f>IFERROR(VLOOKUP(J84, Vlookups!$A$5:$B$10,2,FALSE),"")</f>
        <v/>
      </c>
      <c r="I84" s="107" t="str">
        <f t="shared" si="3"/>
        <v>There are no planned, implemented or considered activities in this building block</v>
      </c>
      <c r="J84" s="107"/>
      <c r="K84" s="108"/>
      <c r="L84" s="108"/>
      <c r="M84" s="111" t="str">
        <f t="shared" si="2"/>
        <v/>
      </c>
      <c r="N84" s="111"/>
      <c r="O84" s="111"/>
      <c r="P84" s="114"/>
    </row>
    <row r="85" spans="1:16" ht="13.9" x14ac:dyDescent="0.35">
      <c r="A85" s="479"/>
      <c r="B85" s="482"/>
      <c r="C85" s="477"/>
      <c r="D85" s="472"/>
      <c r="E85" s="474"/>
      <c r="F85" s="160"/>
      <c r="G85" s="113"/>
      <c r="H85" s="106" t="str">
        <f>IFERROR(VLOOKUP(J85, Vlookups!$A$5:$B$10,2,FALSE),"")</f>
        <v/>
      </c>
      <c r="I85" s="107" t="str">
        <f t="shared" si="3"/>
        <v>There are no planned, implemented or considered activities in this building block</v>
      </c>
      <c r="J85" s="107"/>
      <c r="K85" s="108"/>
      <c r="L85" s="108"/>
      <c r="M85" s="111" t="str">
        <f t="shared" si="2"/>
        <v/>
      </c>
      <c r="N85" s="111"/>
      <c r="O85" s="111"/>
      <c r="P85" s="114"/>
    </row>
    <row r="86" spans="1:16" ht="13.9" x14ac:dyDescent="0.35">
      <c r="A86" s="479"/>
      <c r="B86" s="482"/>
      <c r="C86" s="477"/>
      <c r="D86" s="473"/>
      <c r="E86" s="475"/>
      <c r="F86" s="160"/>
      <c r="G86" s="113"/>
      <c r="H86" s="106" t="str">
        <f>IFERROR(VLOOKUP(J86, Vlookups!$A$5:$B$10,2,FALSE),"")</f>
        <v/>
      </c>
      <c r="I86" s="107" t="str">
        <f t="shared" si="3"/>
        <v>There are no planned, implemented or considered activities in this building block</v>
      </c>
      <c r="J86" s="107"/>
      <c r="K86" s="108"/>
      <c r="L86" s="108"/>
      <c r="M86" s="111" t="str">
        <f t="shared" si="2"/>
        <v/>
      </c>
      <c r="N86" s="111"/>
      <c r="O86" s="111"/>
      <c r="P86" s="114"/>
    </row>
    <row r="87" spans="1:16" ht="13.9" x14ac:dyDescent="0.35">
      <c r="A87" s="479"/>
      <c r="B87" s="482"/>
      <c r="C87" s="477"/>
      <c r="D87" s="473"/>
      <c r="E87" s="475"/>
      <c r="F87" s="160"/>
      <c r="G87" s="113"/>
      <c r="H87" s="106" t="str">
        <f>IFERROR(VLOOKUP(J87, Vlookups!$A$5:$B$10,2,FALSE),"")</f>
        <v/>
      </c>
      <c r="I87" s="107" t="str">
        <f t="shared" si="3"/>
        <v>There are no planned, implemented or considered activities in this building block</v>
      </c>
      <c r="J87" s="107"/>
      <c r="K87" s="108"/>
      <c r="L87" s="108"/>
      <c r="M87" s="111" t="str">
        <f t="shared" si="2"/>
        <v/>
      </c>
      <c r="N87" s="111"/>
      <c r="O87" s="111"/>
      <c r="P87" s="114"/>
    </row>
    <row r="88" spans="1:16" ht="13.9" x14ac:dyDescent="0.35">
      <c r="A88" s="479"/>
      <c r="B88" s="482"/>
      <c r="C88" s="477"/>
      <c r="D88" s="473"/>
      <c r="E88" s="475"/>
      <c r="F88" s="160"/>
      <c r="G88" s="113"/>
      <c r="H88" s="106" t="str">
        <f>IFERROR(VLOOKUP(J88, Vlookups!$A$5:$B$10,2,FALSE),"")</f>
        <v/>
      </c>
      <c r="I88" s="107" t="str">
        <f t="shared" si="3"/>
        <v>There are no planned, implemented or considered activities in this building block</v>
      </c>
      <c r="J88" s="107"/>
      <c r="K88" s="108"/>
      <c r="L88" s="108"/>
      <c r="M88" s="111" t="str">
        <f t="shared" si="2"/>
        <v/>
      </c>
      <c r="N88" s="111"/>
      <c r="O88" s="111"/>
      <c r="P88" s="114"/>
    </row>
    <row r="89" spans="1:16" x14ac:dyDescent="0.35">
      <c r="A89" s="479"/>
      <c r="B89" s="482"/>
      <c r="C89" s="477"/>
      <c r="D89" s="473"/>
      <c r="E89" s="475"/>
      <c r="F89" s="160"/>
      <c r="G89" s="113"/>
      <c r="H89" s="106" t="str">
        <f>IFERROR(VLOOKUP(J89, Vlookups!$A$5:$B$10,2,FALSE),"")</f>
        <v/>
      </c>
      <c r="I89" s="107" t="str">
        <f t="shared" si="3"/>
        <v>There are no planned, implemented or considered activities in this building block</v>
      </c>
      <c r="J89" s="107"/>
      <c r="K89" s="108"/>
      <c r="L89" s="108"/>
      <c r="M89" s="111" t="str">
        <f t="shared" si="2"/>
        <v/>
      </c>
      <c r="N89" s="112"/>
      <c r="O89" s="112"/>
      <c r="P89" s="115"/>
    </row>
    <row r="90" spans="1:16" ht="13.9" x14ac:dyDescent="0.35">
      <c r="A90" s="479"/>
      <c r="B90" s="482"/>
      <c r="C90" s="477"/>
      <c r="D90" s="473"/>
      <c r="E90" s="475"/>
      <c r="F90" s="160"/>
      <c r="G90" s="113"/>
      <c r="H90" s="106" t="str">
        <f>IFERROR(VLOOKUP(J90, Vlookups!$A$5:$B$10,2,FALSE),"")</f>
        <v/>
      </c>
      <c r="I90" s="107" t="str">
        <f t="shared" si="3"/>
        <v>There are no planned, implemented or considered activities in this building block</v>
      </c>
      <c r="J90" s="107"/>
      <c r="K90" s="108"/>
      <c r="L90" s="108"/>
      <c r="M90" s="111" t="str">
        <f t="shared" si="2"/>
        <v/>
      </c>
      <c r="N90" s="111"/>
      <c r="O90" s="111"/>
      <c r="P90" s="114"/>
    </row>
    <row r="91" spans="1:16" ht="13.9" x14ac:dyDescent="0.35">
      <c r="A91" s="479"/>
      <c r="B91" s="482"/>
      <c r="C91" s="477"/>
      <c r="D91" s="473"/>
      <c r="E91" s="475"/>
      <c r="F91" s="160"/>
      <c r="G91" s="113"/>
      <c r="H91" s="106" t="str">
        <f>IFERROR(VLOOKUP(J91, Vlookups!$A$5:$B$10,2,FALSE),"")</f>
        <v/>
      </c>
      <c r="I91" s="107" t="str">
        <f t="shared" si="3"/>
        <v>There are no planned, implemented or considered activities in this building block</v>
      </c>
      <c r="J91" s="107"/>
      <c r="K91" s="108"/>
      <c r="L91" s="108"/>
      <c r="M91" s="111" t="str">
        <f t="shared" si="2"/>
        <v/>
      </c>
      <c r="N91" s="111"/>
      <c r="O91" s="111"/>
      <c r="P91" s="114"/>
    </row>
    <row r="92" spans="1:16" ht="13.9" x14ac:dyDescent="0.35">
      <c r="A92" s="479"/>
      <c r="B92" s="482"/>
      <c r="C92" s="477"/>
      <c r="D92" s="473"/>
      <c r="E92" s="475"/>
      <c r="F92" s="160"/>
      <c r="G92" s="113"/>
      <c r="H92" s="106" t="str">
        <f>IFERROR(VLOOKUP(J92, Vlookups!$A$5:$B$10,2,FALSE),"")</f>
        <v/>
      </c>
      <c r="I92" s="107" t="str">
        <f t="shared" si="3"/>
        <v>There are no planned, implemented or considered activities in this building block</v>
      </c>
      <c r="J92" s="107"/>
      <c r="K92" s="108"/>
      <c r="L92" s="108"/>
      <c r="M92" s="111" t="str">
        <f t="shared" si="2"/>
        <v/>
      </c>
      <c r="N92" s="111"/>
      <c r="O92" s="111"/>
      <c r="P92" s="114"/>
    </row>
    <row r="93" spans="1:16" ht="13.9" x14ac:dyDescent="0.35">
      <c r="A93" s="479"/>
      <c r="B93" s="482"/>
      <c r="C93" s="477"/>
      <c r="D93" s="473"/>
      <c r="E93" s="475"/>
      <c r="F93" s="160"/>
      <c r="G93" s="113"/>
      <c r="H93" s="106" t="str">
        <f>IFERROR(VLOOKUP(J93, Vlookups!$A$5:$B$10,2,FALSE),"")</f>
        <v/>
      </c>
      <c r="I93" s="107" t="str">
        <f t="shared" si="3"/>
        <v>There are no planned, implemented or considered activities in this building block</v>
      </c>
      <c r="J93" s="107"/>
      <c r="K93" s="108"/>
      <c r="L93" s="108"/>
      <c r="M93" s="111" t="str">
        <f t="shared" si="2"/>
        <v/>
      </c>
      <c r="N93" s="111"/>
      <c r="O93" s="111"/>
      <c r="P93" s="114"/>
    </row>
    <row r="94" spans="1:16" x14ac:dyDescent="0.35">
      <c r="A94" s="479"/>
      <c r="B94" s="482"/>
      <c r="C94" s="477"/>
      <c r="D94" s="473"/>
      <c r="E94" s="475"/>
      <c r="F94" s="159"/>
      <c r="G94" s="113"/>
      <c r="H94" s="106" t="str">
        <f>IFERROR(VLOOKUP(J94, Vlookups!$A$5:$B$10,2,FALSE),"")</f>
        <v/>
      </c>
      <c r="I94" s="107" t="str">
        <f t="shared" si="3"/>
        <v>There are no planned, implemented or considered activities in this building block</v>
      </c>
      <c r="J94" s="107"/>
      <c r="K94" s="108"/>
      <c r="L94" s="108"/>
      <c r="M94" s="111" t="str">
        <f t="shared" si="2"/>
        <v/>
      </c>
      <c r="N94" s="111"/>
      <c r="O94" s="111"/>
      <c r="P94" s="114"/>
    </row>
    <row r="95" spans="1:16" ht="13.9" x14ac:dyDescent="0.35">
      <c r="A95" s="479"/>
      <c r="B95" s="482"/>
      <c r="C95" s="477"/>
      <c r="D95" s="473"/>
      <c r="E95" s="475"/>
      <c r="F95" s="160"/>
      <c r="G95" s="113"/>
      <c r="H95" s="106" t="str">
        <f>IFERROR(VLOOKUP(J95, Vlookups!$A$5:$B$10,2,FALSE),"")</f>
        <v/>
      </c>
      <c r="I95" s="107" t="str">
        <f t="shared" si="3"/>
        <v>There are no planned, implemented or considered activities in this building block</v>
      </c>
      <c r="J95" s="107"/>
      <c r="K95" s="108"/>
      <c r="L95" s="108"/>
      <c r="M95" s="111" t="str">
        <f t="shared" si="2"/>
        <v/>
      </c>
      <c r="N95" s="111"/>
      <c r="O95" s="111"/>
      <c r="P95" s="114"/>
    </row>
    <row r="96" spans="1:16" ht="13.9" x14ac:dyDescent="0.35">
      <c r="A96" s="479"/>
      <c r="B96" s="482"/>
      <c r="C96" s="477"/>
      <c r="D96" s="473"/>
      <c r="E96" s="475"/>
      <c r="F96" s="160"/>
      <c r="G96" s="113"/>
      <c r="H96" s="106" t="str">
        <f>IFERROR(VLOOKUP(J96, Vlookups!$A$5:$B$10,2,FALSE),"")</f>
        <v/>
      </c>
      <c r="I96" s="107" t="str">
        <f t="shared" si="3"/>
        <v>There are no planned, implemented or considered activities in this building block</v>
      </c>
      <c r="J96" s="107"/>
      <c r="K96" s="108"/>
      <c r="L96" s="108"/>
      <c r="M96" s="111" t="str">
        <f t="shared" si="2"/>
        <v/>
      </c>
      <c r="N96" s="111"/>
      <c r="O96" s="111"/>
      <c r="P96" s="114"/>
    </row>
    <row r="97" spans="1:16" ht="13.9" x14ac:dyDescent="0.35">
      <c r="A97" s="479"/>
      <c r="B97" s="482"/>
      <c r="C97" s="477"/>
      <c r="D97" s="473"/>
      <c r="E97" s="475"/>
      <c r="F97" s="160"/>
      <c r="G97" s="113"/>
      <c r="H97" s="106" t="str">
        <f>IFERROR(VLOOKUP(J97, Vlookups!$A$5:$B$10,2,FALSE),"")</f>
        <v/>
      </c>
      <c r="I97" s="107" t="str">
        <f t="shared" si="3"/>
        <v>There are no planned, implemented or considered activities in this building block</v>
      </c>
      <c r="J97" s="107"/>
      <c r="K97" s="108"/>
      <c r="L97" s="108"/>
      <c r="M97" s="111" t="str">
        <f t="shared" si="2"/>
        <v/>
      </c>
      <c r="N97" s="111"/>
      <c r="O97" s="111"/>
      <c r="P97" s="114"/>
    </row>
    <row r="98" spans="1:16" x14ac:dyDescent="0.35">
      <c r="A98" s="479"/>
      <c r="B98" s="482"/>
      <c r="C98" s="477"/>
      <c r="D98" s="473"/>
      <c r="E98" s="475"/>
      <c r="F98" s="159"/>
      <c r="G98" s="113"/>
      <c r="H98" s="106" t="str">
        <f>IFERROR(VLOOKUP(J98, Vlookups!$A$5:$B$10,2,FALSE),"")</f>
        <v/>
      </c>
      <c r="I98" s="107" t="str">
        <f t="shared" si="3"/>
        <v>There are no planned, implemented or considered activities in this building block</v>
      </c>
      <c r="J98" s="107"/>
      <c r="K98" s="108"/>
      <c r="L98" s="108"/>
      <c r="M98" s="111" t="str">
        <f t="shared" si="2"/>
        <v/>
      </c>
      <c r="N98" s="111"/>
      <c r="O98" s="111"/>
      <c r="P98" s="114"/>
    </row>
    <row r="99" spans="1:16" ht="13.9" x14ac:dyDescent="0.35">
      <c r="A99" s="479"/>
      <c r="B99" s="482"/>
      <c r="C99" s="477"/>
      <c r="D99" s="473"/>
      <c r="E99" s="475"/>
      <c r="F99" s="160"/>
      <c r="G99" s="113"/>
      <c r="H99" s="106" t="str">
        <f>IFERROR(VLOOKUP(J99, Vlookups!$A$5:$B$10,2,FALSE),"")</f>
        <v/>
      </c>
      <c r="I99" s="107" t="str">
        <f t="shared" si="3"/>
        <v>There are no planned, implemented or considered activities in this building block</v>
      </c>
      <c r="J99" s="107"/>
      <c r="K99" s="108"/>
      <c r="L99" s="108"/>
      <c r="M99" s="111" t="str">
        <f t="shared" si="2"/>
        <v/>
      </c>
      <c r="N99" s="111"/>
      <c r="O99" s="111"/>
      <c r="P99" s="116"/>
    </row>
    <row r="100" spans="1:16" x14ac:dyDescent="0.35">
      <c r="A100" s="479"/>
      <c r="B100" s="482"/>
      <c r="C100" s="477"/>
      <c r="D100" s="473"/>
      <c r="E100" s="475"/>
      <c r="F100" s="160"/>
      <c r="G100" s="113"/>
      <c r="H100" s="106" t="str">
        <f>IFERROR(VLOOKUP(J100, Vlookups!$A$5:$B$10,2,FALSE),"")</f>
        <v/>
      </c>
      <c r="I100" s="107" t="str">
        <f t="shared" si="3"/>
        <v>There are no planned, implemented or considered activities in this building block</v>
      </c>
      <c r="J100" s="107"/>
      <c r="K100" s="108"/>
      <c r="L100" s="108"/>
      <c r="M100" s="111" t="str">
        <f t="shared" si="2"/>
        <v/>
      </c>
      <c r="N100" s="112"/>
      <c r="O100" s="112"/>
      <c r="P100" s="115"/>
    </row>
    <row r="101" spans="1:16" ht="13.9" x14ac:dyDescent="0.35">
      <c r="A101" s="479"/>
      <c r="B101" s="482"/>
      <c r="C101" s="477"/>
      <c r="D101" s="473"/>
      <c r="E101" s="475"/>
      <c r="F101" s="160"/>
      <c r="G101" s="113"/>
      <c r="H101" s="106" t="str">
        <f>IFERROR(VLOOKUP(J101, Vlookups!$A$5:$B$10,2,FALSE),"")</f>
        <v/>
      </c>
      <c r="I101" s="107" t="str">
        <f t="shared" si="3"/>
        <v>There are no planned, implemented or considered activities in this building block</v>
      </c>
      <c r="J101" s="107"/>
      <c r="K101" s="108"/>
      <c r="L101" s="108"/>
      <c r="M101" s="111" t="str">
        <f t="shared" si="2"/>
        <v/>
      </c>
      <c r="N101" s="111"/>
      <c r="O101" s="111"/>
      <c r="P101" s="116"/>
    </row>
    <row r="102" spans="1:16" ht="13.9" x14ac:dyDescent="0.35">
      <c r="A102" s="479"/>
      <c r="B102" s="482"/>
      <c r="C102" s="477"/>
      <c r="D102" s="473"/>
      <c r="E102" s="475"/>
      <c r="F102" s="161"/>
      <c r="G102" s="122"/>
      <c r="H102" s="106" t="str">
        <f>IFERROR(VLOOKUP(J102, Vlookups!$A$5:$B$10,2,FALSE),"")</f>
        <v/>
      </c>
      <c r="I102" s="107" t="str">
        <f t="shared" si="3"/>
        <v>There are no planned, implemented or considered activities in this building block</v>
      </c>
      <c r="J102" s="123"/>
      <c r="K102" s="124"/>
      <c r="L102" s="124"/>
      <c r="M102" s="125" t="str">
        <f t="shared" si="2"/>
        <v/>
      </c>
      <c r="N102" s="125"/>
      <c r="O102" s="125"/>
      <c r="P102" s="126"/>
    </row>
    <row r="103" spans="1:16" x14ac:dyDescent="0.35">
      <c r="A103" s="479"/>
      <c r="B103" s="481" t="s">
        <v>115</v>
      </c>
      <c r="C103" s="477" t="s">
        <v>130</v>
      </c>
      <c r="D103" s="472" t="s">
        <v>290</v>
      </c>
      <c r="E103" s="474" t="s">
        <v>291</v>
      </c>
      <c r="F103" s="162"/>
      <c r="G103" s="117"/>
      <c r="H103" s="106" t="str">
        <f>IFERROR(VLOOKUP(J103, Vlookups!$A$5:$B$10,2,FALSE),"")</f>
        <v/>
      </c>
      <c r="I103" s="107" t="str">
        <f t="shared" si="3"/>
        <v>There are no planned, implemented or considered activities in this building block</v>
      </c>
      <c r="J103" s="118"/>
      <c r="K103" s="119"/>
      <c r="L103" s="119"/>
      <c r="M103" s="302" t="str">
        <f t="shared" si="2"/>
        <v/>
      </c>
      <c r="N103" s="120"/>
      <c r="O103" s="120"/>
      <c r="P103" s="121"/>
    </row>
    <row r="104" spans="1:16" ht="13.9" x14ac:dyDescent="0.35">
      <c r="A104" s="479"/>
      <c r="B104" s="481"/>
      <c r="C104" s="477"/>
      <c r="D104" s="472"/>
      <c r="E104" s="474"/>
      <c r="F104" s="160"/>
      <c r="G104" s="113"/>
      <c r="H104" s="106" t="str">
        <f>IFERROR(VLOOKUP(J104, Vlookups!$A$5:$B$10,2,FALSE),"")</f>
        <v/>
      </c>
      <c r="I104" s="107" t="str">
        <f t="shared" si="3"/>
        <v>There are no planned, implemented or considered activities in this building block</v>
      </c>
      <c r="J104" s="107"/>
      <c r="K104" s="108"/>
      <c r="L104" s="108"/>
      <c r="M104" s="111" t="str">
        <f t="shared" si="2"/>
        <v/>
      </c>
      <c r="N104" s="111"/>
      <c r="O104" s="111"/>
      <c r="P104" s="114"/>
    </row>
    <row r="105" spans="1:16" ht="13.9" x14ac:dyDescent="0.35">
      <c r="A105" s="479"/>
      <c r="B105" s="481"/>
      <c r="C105" s="477"/>
      <c r="D105" s="472"/>
      <c r="E105" s="474"/>
      <c r="F105" s="160"/>
      <c r="G105" s="113"/>
      <c r="H105" s="106" t="str">
        <f>IFERROR(VLOOKUP(J105, Vlookups!$A$5:$B$10,2,FALSE),"")</f>
        <v/>
      </c>
      <c r="I105" s="107" t="str">
        <f t="shared" si="3"/>
        <v>There are no planned, implemented or considered activities in this building block</v>
      </c>
      <c r="J105" s="107"/>
      <c r="K105" s="108"/>
      <c r="L105" s="108"/>
      <c r="M105" s="111" t="str">
        <f t="shared" si="2"/>
        <v/>
      </c>
      <c r="N105" s="111"/>
      <c r="O105" s="111"/>
      <c r="P105" s="114"/>
    </row>
    <row r="106" spans="1:16" ht="13.9" x14ac:dyDescent="0.35">
      <c r="A106" s="479"/>
      <c r="B106" s="481"/>
      <c r="C106" s="477"/>
      <c r="D106" s="472"/>
      <c r="E106" s="474"/>
      <c r="F106" s="160"/>
      <c r="G106" s="113"/>
      <c r="H106" s="106" t="str">
        <f>IFERROR(VLOOKUP(J106, Vlookups!$A$5:$B$10,2,FALSE),"")</f>
        <v/>
      </c>
      <c r="I106" s="107" t="str">
        <f t="shared" si="3"/>
        <v>There are no planned, implemented or considered activities in this building block</v>
      </c>
      <c r="J106" s="107"/>
      <c r="K106" s="108"/>
      <c r="L106" s="108"/>
      <c r="M106" s="111" t="str">
        <f t="shared" si="2"/>
        <v/>
      </c>
      <c r="N106" s="111"/>
      <c r="O106" s="111"/>
      <c r="P106" s="114"/>
    </row>
    <row r="107" spans="1:16" ht="13.9" x14ac:dyDescent="0.35">
      <c r="A107" s="479"/>
      <c r="B107" s="481"/>
      <c r="C107" s="477"/>
      <c r="D107" s="472"/>
      <c r="E107" s="474"/>
      <c r="F107" s="160"/>
      <c r="G107" s="113"/>
      <c r="H107" s="106" t="str">
        <f>IFERROR(VLOOKUP(J107, Vlookups!$A$5:$B$10,2,FALSE),"")</f>
        <v/>
      </c>
      <c r="I107" s="107" t="str">
        <f t="shared" si="3"/>
        <v>There are no planned, implemented or considered activities in this building block</v>
      </c>
      <c r="J107" s="107"/>
      <c r="K107" s="108"/>
      <c r="L107" s="108"/>
      <c r="M107" s="111" t="str">
        <f t="shared" si="2"/>
        <v/>
      </c>
      <c r="N107" s="111"/>
      <c r="O107" s="111"/>
      <c r="P107" s="114"/>
    </row>
    <row r="108" spans="1:16" ht="13.9" x14ac:dyDescent="0.35">
      <c r="A108" s="479"/>
      <c r="B108" s="481"/>
      <c r="C108" s="477"/>
      <c r="D108" s="472"/>
      <c r="E108" s="474"/>
      <c r="F108" s="160"/>
      <c r="G108" s="113"/>
      <c r="H108" s="106" t="str">
        <f>IFERROR(VLOOKUP(J108, Vlookups!$A$5:$B$10,2,FALSE),"")</f>
        <v/>
      </c>
      <c r="I108" s="107" t="str">
        <f t="shared" si="3"/>
        <v>There are no planned, implemented or considered activities in this building block</v>
      </c>
      <c r="J108" s="107"/>
      <c r="K108" s="108"/>
      <c r="L108" s="108"/>
      <c r="M108" s="111" t="str">
        <f t="shared" si="2"/>
        <v/>
      </c>
      <c r="N108" s="111"/>
      <c r="O108" s="111"/>
      <c r="P108" s="114"/>
    </row>
    <row r="109" spans="1:16" ht="13.9" x14ac:dyDescent="0.35">
      <c r="A109" s="479"/>
      <c r="B109" s="481"/>
      <c r="C109" s="477"/>
      <c r="D109" s="472"/>
      <c r="E109" s="474"/>
      <c r="F109" s="160"/>
      <c r="G109" s="113"/>
      <c r="H109" s="106" t="str">
        <f>IFERROR(VLOOKUP(J109, Vlookups!$A$5:$B$10,2,FALSE),"")</f>
        <v/>
      </c>
      <c r="I109" s="107" t="str">
        <f t="shared" si="3"/>
        <v>There are no planned, implemented or considered activities in this building block</v>
      </c>
      <c r="J109" s="107"/>
      <c r="K109" s="108"/>
      <c r="L109" s="108"/>
      <c r="M109" s="111" t="str">
        <f t="shared" si="2"/>
        <v/>
      </c>
      <c r="N109" s="111"/>
      <c r="O109" s="111"/>
      <c r="P109" s="114"/>
    </row>
    <row r="110" spans="1:16" ht="13.9" x14ac:dyDescent="0.35">
      <c r="A110" s="479"/>
      <c r="B110" s="481"/>
      <c r="C110" s="477"/>
      <c r="D110" s="472"/>
      <c r="E110" s="474"/>
      <c r="F110" s="160"/>
      <c r="G110" s="113"/>
      <c r="H110" s="106" t="str">
        <f>IFERROR(VLOOKUP(J110, Vlookups!$A$5:$B$10,2,FALSE),"")</f>
        <v/>
      </c>
      <c r="I110" s="107" t="str">
        <f t="shared" si="3"/>
        <v>There are no planned, implemented or considered activities in this building block</v>
      </c>
      <c r="J110" s="107"/>
      <c r="K110" s="108"/>
      <c r="L110" s="108"/>
      <c r="M110" s="111" t="str">
        <f t="shared" si="2"/>
        <v/>
      </c>
      <c r="N110" s="111"/>
      <c r="O110" s="111"/>
      <c r="P110" s="114"/>
    </row>
    <row r="111" spans="1:16" ht="13.9" x14ac:dyDescent="0.35">
      <c r="A111" s="479"/>
      <c r="B111" s="481"/>
      <c r="C111" s="477"/>
      <c r="D111" s="472"/>
      <c r="E111" s="474"/>
      <c r="F111" s="160"/>
      <c r="G111" s="113"/>
      <c r="H111" s="106" t="str">
        <f>IFERROR(VLOOKUP(J111, Vlookups!$A$5:$B$10,2,FALSE),"")</f>
        <v/>
      </c>
      <c r="I111" s="107" t="str">
        <f t="shared" si="3"/>
        <v>There are no planned, implemented or considered activities in this building block</v>
      </c>
      <c r="J111" s="107"/>
      <c r="K111" s="108"/>
      <c r="L111" s="108"/>
      <c r="M111" s="111" t="str">
        <f t="shared" si="2"/>
        <v/>
      </c>
      <c r="N111" s="111"/>
      <c r="O111" s="111"/>
      <c r="P111" s="116"/>
    </row>
    <row r="112" spans="1:16" ht="13.9" x14ac:dyDescent="0.35">
      <c r="A112" s="479"/>
      <c r="B112" s="481"/>
      <c r="C112" s="477"/>
      <c r="D112" s="472"/>
      <c r="E112" s="474"/>
      <c r="F112" s="160"/>
      <c r="G112" s="113"/>
      <c r="H112" s="106" t="str">
        <f>IFERROR(VLOOKUP(J112, Vlookups!$A$5:$B$10,2,FALSE),"")</f>
        <v/>
      </c>
      <c r="I112" s="107" t="str">
        <f t="shared" si="3"/>
        <v>There are no planned, implemented or considered activities in this building block</v>
      </c>
      <c r="J112" s="107"/>
      <c r="K112" s="108"/>
      <c r="L112" s="108"/>
      <c r="M112" s="111" t="str">
        <f t="shared" si="2"/>
        <v/>
      </c>
      <c r="N112" s="111"/>
      <c r="O112" s="111"/>
      <c r="P112" s="116"/>
    </row>
    <row r="113" spans="1:16" x14ac:dyDescent="0.35">
      <c r="A113" s="479"/>
      <c r="B113" s="481"/>
      <c r="C113" s="477"/>
      <c r="D113" s="472"/>
      <c r="E113" s="474"/>
      <c r="F113" s="160"/>
      <c r="G113" s="113"/>
      <c r="H113" s="106" t="str">
        <f>IFERROR(VLOOKUP(J113, Vlookups!$A$5:$B$10,2,FALSE),"")</f>
        <v/>
      </c>
      <c r="I113" s="107" t="str">
        <f t="shared" si="3"/>
        <v>There are no planned, implemented or considered activities in this building block</v>
      </c>
      <c r="J113" s="107"/>
      <c r="K113" s="108"/>
      <c r="L113" s="108"/>
      <c r="M113" s="111" t="str">
        <f t="shared" si="2"/>
        <v/>
      </c>
      <c r="N113" s="112"/>
      <c r="O113" s="112"/>
      <c r="P113" s="115"/>
    </row>
    <row r="114" spans="1:16" x14ac:dyDescent="0.35">
      <c r="A114" s="479"/>
      <c r="B114" s="481"/>
      <c r="C114" s="477"/>
      <c r="D114" s="472"/>
      <c r="E114" s="474"/>
      <c r="F114" s="159"/>
      <c r="G114" s="113"/>
      <c r="H114" s="106" t="str">
        <f>IFERROR(VLOOKUP(J114, Vlookups!$A$5:$B$10,2,FALSE),"")</f>
        <v/>
      </c>
      <c r="I114" s="107" t="str">
        <f t="shared" si="3"/>
        <v>There are no planned, implemented or considered activities in this building block</v>
      </c>
      <c r="J114" s="107"/>
      <c r="K114" s="108"/>
      <c r="L114" s="108"/>
      <c r="M114" s="111" t="str">
        <f t="shared" si="2"/>
        <v/>
      </c>
      <c r="N114" s="111"/>
      <c r="O114" s="111"/>
      <c r="P114" s="114"/>
    </row>
    <row r="115" spans="1:16" ht="13.9" x14ac:dyDescent="0.35">
      <c r="A115" s="479"/>
      <c r="B115" s="481"/>
      <c r="C115" s="477"/>
      <c r="D115" s="472"/>
      <c r="E115" s="474"/>
      <c r="F115" s="160"/>
      <c r="G115" s="113"/>
      <c r="H115" s="106" t="str">
        <f>IFERROR(VLOOKUP(J115, Vlookups!$A$5:$B$10,2,FALSE),"")</f>
        <v/>
      </c>
      <c r="I115" s="107" t="str">
        <f t="shared" si="3"/>
        <v>There are no planned, implemented or considered activities in this building block</v>
      </c>
      <c r="J115" s="107"/>
      <c r="K115" s="108"/>
      <c r="L115" s="108"/>
      <c r="M115" s="111" t="str">
        <f t="shared" si="2"/>
        <v/>
      </c>
      <c r="N115" s="111"/>
      <c r="O115" s="111"/>
      <c r="P115" s="114"/>
    </row>
    <row r="116" spans="1:16" ht="13.9" x14ac:dyDescent="0.35">
      <c r="A116" s="479"/>
      <c r="B116" s="481"/>
      <c r="C116" s="477"/>
      <c r="D116" s="472"/>
      <c r="E116" s="474"/>
      <c r="F116" s="160"/>
      <c r="G116" s="113"/>
      <c r="H116" s="106" t="str">
        <f>IFERROR(VLOOKUP(J116, Vlookups!$A$5:$B$10,2,FALSE),"")</f>
        <v/>
      </c>
      <c r="I116" s="107" t="str">
        <f t="shared" si="3"/>
        <v>There are no planned, implemented or considered activities in this building block</v>
      </c>
      <c r="J116" s="107"/>
      <c r="K116" s="108"/>
      <c r="L116" s="108"/>
      <c r="M116" s="111" t="str">
        <f>IF(SUM(K116:L116)=0,"", SUM(K116:L116))</f>
        <v/>
      </c>
      <c r="N116" s="111"/>
      <c r="O116" s="111"/>
      <c r="P116" s="114"/>
    </row>
    <row r="117" spans="1:16" ht="13.9" x14ac:dyDescent="0.35">
      <c r="A117" s="479"/>
      <c r="B117" s="481"/>
      <c r="C117" s="477"/>
      <c r="D117" s="472"/>
      <c r="E117" s="474"/>
      <c r="F117" s="160"/>
      <c r="G117" s="113"/>
      <c r="H117" s="106" t="str">
        <f>IFERROR(VLOOKUP(J117, Vlookups!$A$5:$B$10,2,FALSE),"")</f>
        <v/>
      </c>
      <c r="I117" s="107" t="str">
        <f t="shared" si="3"/>
        <v>There are no planned, implemented or considered activities in this building block</v>
      </c>
      <c r="J117" s="107"/>
      <c r="K117" s="108"/>
      <c r="L117" s="108"/>
      <c r="M117" s="111" t="str">
        <f t="shared" si="2"/>
        <v/>
      </c>
      <c r="N117" s="111"/>
      <c r="O117" s="111"/>
      <c r="P117" s="114"/>
    </row>
    <row r="118" spans="1:16" x14ac:dyDescent="0.35">
      <c r="A118" s="479"/>
      <c r="B118" s="481"/>
      <c r="C118" s="477"/>
      <c r="D118" s="472"/>
      <c r="E118" s="474"/>
      <c r="F118" s="159"/>
      <c r="G118" s="113"/>
      <c r="H118" s="106" t="str">
        <f>IFERROR(VLOOKUP(J118, Vlookups!$A$5:$B$10,2,FALSE),"")</f>
        <v/>
      </c>
      <c r="I118" s="107" t="str">
        <f t="shared" si="3"/>
        <v>There are no planned, implemented or considered activities in this building block</v>
      </c>
      <c r="J118" s="107"/>
      <c r="K118" s="108"/>
      <c r="L118" s="108"/>
      <c r="M118" s="111" t="str">
        <f t="shared" si="2"/>
        <v/>
      </c>
      <c r="N118" s="111"/>
      <c r="O118" s="111"/>
      <c r="P118" s="114"/>
    </row>
    <row r="119" spans="1:16" ht="13.9" x14ac:dyDescent="0.35">
      <c r="A119" s="479"/>
      <c r="B119" s="481"/>
      <c r="C119" s="477"/>
      <c r="D119" s="472"/>
      <c r="E119" s="474"/>
      <c r="F119" s="160"/>
      <c r="G119" s="113"/>
      <c r="H119" s="106" t="str">
        <f>IFERROR(VLOOKUP(J119, Vlookups!$A$5:$B$10,2,FALSE),"")</f>
        <v/>
      </c>
      <c r="I119" s="107" t="str">
        <f t="shared" si="3"/>
        <v>There are no planned, implemented or considered activities in this building block</v>
      </c>
      <c r="J119" s="107"/>
      <c r="K119" s="108"/>
      <c r="L119" s="108"/>
      <c r="M119" s="111" t="str">
        <f t="shared" si="2"/>
        <v/>
      </c>
      <c r="N119" s="111"/>
      <c r="O119" s="111"/>
      <c r="P119" s="116"/>
    </row>
    <row r="120" spans="1:16" x14ac:dyDescent="0.35">
      <c r="A120" s="479"/>
      <c r="B120" s="481"/>
      <c r="C120" s="477"/>
      <c r="D120" s="472"/>
      <c r="E120" s="474"/>
      <c r="F120" s="160"/>
      <c r="G120" s="113"/>
      <c r="H120" s="106" t="str">
        <f>IFERROR(VLOOKUP(J120, Vlookups!$A$5:$B$10,2,FALSE),"")</f>
        <v/>
      </c>
      <c r="I120" s="107" t="str">
        <f t="shared" si="3"/>
        <v>There are no planned, implemented or considered activities in this building block</v>
      </c>
      <c r="J120" s="107"/>
      <c r="K120" s="108"/>
      <c r="L120" s="108"/>
      <c r="M120" s="111" t="str">
        <f t="shared" si="2"/>
        <v/>
      </c>
      <c r="N120" s="112"/>
      <c r="O120" s="112"/>
      <c r="P120" s="115"/>
    </row>
    <row r="121" spans="1:16" ht="13.9" x14ac:dyDescent="0.35">
      <c r="A121" s="479"/>
      <c r="B121" s="481"/>
      <c r="C121" s="477"/>
      <c r="D121" s="472"/>
      <c r="E121" s="474"/>
      <c r="F121" s="160"/>
      <c r="G121" s="113"/>
      <c r="H121" s="106" t="str">
        <f>IFERROR(VLOOKUP(J121, Vlookups!$A$5:$B$10,2,FALSE),"")</f>
        <v/>
      </c>
      <c r="I121" s="107" t="str">
        <f t="shared" si="3"/>
        <v>There are no planned, implemented or considered activities in this building block</v>
      </c>
      <c r="J121" s="107"/>
      <c r="K121" s="108"/>
      <c r="L121" s="108"/>
      <c r="M121" s="111" t="str">
        <f t="shared" si="2"/>
        <v/>
      </c>
      <c r="N121" s="111"/>
      <c r="O121" s="111"/>
      <c r="P121" s="114"/>
    </row>
    <row r="122" spans="1:16" ht="14.25" thickBot="1" x14ac:dyDescent="0.4">
      <c r="A122" s="480"/>
      <c r="B122" s="483"/>
      <c r="C122" s="484"/>
      <c r="D122" s="476"/>
      <c r="E122" s="478"/>
      <c r="F122" s="294"/>
      <c r="G122" s="295"/>
      <c r="H122" s="296" t="str">
        <f>IFERROR(VLOOKUP(J122, Vlookups!$A$5:$B$10,2,FALSE),"")</f>
        <v/>
      </c>
      <c r="I122" s="297" t="str">
        <f t="shared" si="3"/>
        <v>There are no planned, implemented or considered activities in this building block</v>
      </c>
      <c r="J122" s="297"/>
      <c r="K122" s="298"/>
      <c r="L122" s="298"/>
      <c r="M122" s="299" t="str">
        <f t="shared" si="2"/>
        <v/>
      </c>
      <c r="N122" s="299"/>
      <c r="O122" s="299"/>
      <c r="P122" s="300"/>
    </row>
    <row r="123" spans="1:16" x14ac:dyDescent="0.4">
      <c r="F123" s="10"/>
      <c r="H123" s="12">
        <f>COUNTA(H4:H122)</f>
        <v>119</v>
      </c>
      <c r="I123" s="12">
        <f>COUNTA(I4:I122)</f>
        <v>119</v>
      </c>
    </row>
    <row r="124" spans="1:16" x14ac:dyDescent="0.4">
      <c r="F124" s="10"/>
      <c r="H124" s="34"/>
      <c r="I124" s="34"/>
    </row>
    <row r="125" spans="1:16" x14ac:dyDescent="0.4">
      <c r="F125" s="10"/>
      <c r="H125" s="31"/>
      <c r="I125" s="33"/>
    </row>
    <row r="126" spans="1:16" x14ac:dyDescent="0.4">
      <c r="F126" s="10"/>
      <c r="H126" s="32"/>
      <c r="I126" s="33"/>
    </row>
    <row r="127" spans="1:16" x14ac:dyDescent="0.4">
      <c r="H127" s="34"/>
      <c r="I127" s="34"/>
    </row>
    <row r="128" spans="1:16" x14ac:dyDescent="0.4">
      <c r="H128" s="32"/>
      <c r="I128" s="33"/>
    </row>
    <row r="129" spans="8:9" x14ac:dyDescent="0.4">
      <c r="H129" s="32"/>
      <c r="I129" s="33"/>
    </row>
    <row r="130" spans="8:9" x14ac:dyDescent="0.4">
      <c r="H130" s="34"/>
      <c r="I130" s="34"/>
    </row>
    <row r="131" spans="8:9" x14ac:dyDescent="0.4">
      <c r="H131" s="32"/>
      <c r="I131" s="33"/>
    </row>
    <row r="132" spans="8:9" x14ac:dyDescent="0.4">
      <c r="H132" s="32"/>
      <c r="I132" s="33"/>
    </row>
    <row r="133" spans="8:9" x14ac:dyDescent="0.4">
      <c r="H133" s="32"/>
      <c r="I133" s="33"/>
    </row>
    <row r="134" spans="8:9" x14ac:dyDescent="0.4">
      <c r="H134" s="32"/>
      <c r="I134" s="33"/>
    </row>
    <row r="135" spans="8:9" x14ac:dyDescent="0.4">
      <c r="H135" s="34"/>
      <c r="I135" s="34"/>
    </row>
    <row r="136" spans="8:9" x14ac:dyDescent="0.4">
      <c r="H136" s="32"/>
      <c r="I136" s="33"/>
    </row>
    <row r="137" spans="8:9" x14ac:dyDescent="0.4">
      <c r="H137" s="32"/>
      <c r="I137" s="33"/>
    </row>
    <row r="138" spans="8:9" x14ac:dyDescent="0.4">
      <c r="H138" s="34"/>
      <c r="I138" s="34"/>
    </row>
    <row r="139" spans="8:9" x14ac:dyDescent="0.4">
      <c r="H139" s="32"/>
      <c r="I139" s="33"/>
    </row>
    <row r="140" spans="8:9" x14ac:dyDescent="0.4">
      <c r="H140" s="32"/>
      <c r="I140" s="33"/>
    </row>
    <row r="141" spans="8:9" x14ac:dyDescent="0.4">
      <c r="H141" s="34"/>
      <c r="I141" s="34"/>
    </row>
    <row r="142" spans="8:9" x14ac:dyDescent="0.4">
      <c r="H142" s="32"/>
      <c r="I142" s="33"/>
    </row>
    <row r="143" spans="8:9" x14ac:dyDescent="0.4">
      <c r="H143" s="32"/>
      <c r="I143" s="33"/>
    </row>
    <row r="144" spans="8:9" x14ac:dyDescent="0.4">
      <c r="H144" s="32"/>
      <c r="I144" s="33"/>
    </row>
    <row r="145" spans="8:9" x14ac:dyDescent="0.4">
      <c r="H145" s="32"/>
      <c r="I145" s="33"/>
    </row>
    <row r="146" spans="8:9" x14ac:dyDescent="0.4">
      <c r="H146" s="32"/>
      <c r="I146" s="33"/>
    </row>
    <row r="147" spans="8:9" x14ac:dyDescent="0.4">
      <c r="H147" s="32"/>
      <c r="I147" s="33"/>
    </row>
    <row r="148" spans="8:9" x14ac:dyDescent="0.4">
      <c r="H148" s="32"/>
      <c r="I148" s="33"/>
    </row>
    <row r="149" spans="8:9" x14ac:dyDescent="0.4">
      <c r="H149" s="34"/>
      <c r="I149" s="34"/>
    </row>
    <row r="150" spans="8:9" x14ac:dyDescent="0.4">
      <c r="H150" s="32"/>
      <c r="I150" s="33"/>
    </row>
    <row r="151" spans="8:9" x14ac:dyDescent="0.4">
      <c r="H151" s="32"/>
      <c r="I151" s="33"/>
    </row>
    <row r="152" spans="8:9" x14ac:dyDescent="0.4">
      <c r="H152" s="34"/>
      <c r="I152" s="34"/>
    </row>
    <row r="153" spans="8:9" x14ac:dyDescent="0.4">
      <c r="H153" s="32"/>
      <c r="I153" s="33"/>
    </row>
    <row r="154" spans="8:9" x14ac:dyDescent="0.4">
      <c r="H154" s="32"/>
      <c r="I154" s="33"/>
    </row>
    <row r="155" spans="8:9" x14ac:dyDescent="0.4">
      <c r="H155" s="34"/>
      <c r="I155" s="34"/>
    </row>
    <row r="156" spans="8:9" x14ac:dyDescent="0.4">
      <c r="H156" s="32"/>
      <c r="I156" s="33"/>
    </row>
    <row r="157" spans="8:9" x14ac:dyDescent="0.4">
      <c r="H157" s="32"/>
      <c r="I157" s="33"/>
    </row>
    <row r="158" spans="8:9" x14ac:dyDescent="0.4">
      <c r="H158" s="32"/>
      <c r="I158" s="33"/>
    </row>
    <row r="159" spans="8:9" x14ac:dyDescent="0.4">
      <c r="H159" s="32"/>
      <c r="I159" s="33"/>
    </row>
    <row r="160" spans="8:9" x14ac:dyDescent="0.4">
      <c r="H160" s="32"/>
      <c r="I160" s="33"/>
    </row>
    <row r="161" spans="8:9" x14ac:dyDescent="0.4">
      <c r="H161" s="34"/>
      <c r="I161" s="34"/>
    </row>
    <row r="162" spans="8:9" x14ac:dyDescent="0.4">
      <c r="H162" s="32"/>
      <c r="I162" s="33"/>
    </row>
    <row r="163" spans="8:9" x14ac:dyDescent="0.4">
      <c r="H163" s="34"/>
      <c r="I163" s="34"/>
    </row>
    <row r="164" spans="8:9" x14ac:dyDescent="0.4">
      <c r="H164" s="32"/>
      <c r="I164" s="33"/>
    </row>
    <row r="165" spans="8:9" x14ac:dyDescent="0.4">
      <c r="H165" s="32"/>
      <c r="I165" s="33"/>
    </row>
    <row r="166" spans="8:9" x14ac:dyDescent="0.4">
      <c r="H166" s="34"/>
      <c r="I166" s="34"/>
    </row>
    <row r="167" spans="8:9" x14ac:dyDescent="0.4">
      <c r="H167" s="32"/>
      <c r="I167" s="35"/>
    </row>
    <row r="168" spans="8:9" x14ac:dyDescent="0.4">
      <c r="H168" s="32"/>
      <c r="I168" s="35"/>
    </row>
    <row r="169" spans="8:9" x14ac:dyDescent="0.4">
      <c r="H169" s="32"/>
      <c r="I169" s="33"/>
    </row>
    <row r="170" spans="8:9" x14ac:dyDescent="0.4">
      <c r="H170" s="32"/>
      <c r="I170" s="33"/>
    </row>
    <row r="171" spans="8:9" x14ac:dyDescent="0.4">
      <c r="H171" s="34"/>
      <c r="I171" s="34"/>
    </row>
    <row r="172" spans="8:9" x14ac:dyDescent="0.4">
      <c r="H172" s="32"/>
      <c r="I172" s="33"/>
    </row>
    <row r="173" spans="8:9" x14ac:dyDescent="0.4">
      <c r="H173" s="32"/>
      <c r="I173" s="33"/>
    </row>
    <row r="174" spans="8:9" x14ac:dyDescent="0.4">
      <c r="H174" s="34"/>
      <c r="I174" s="34"/>
    </row>
    <row r="175" spans="8:9" x14ac:dyDescent="0.4">
      <c r="H175" s="32"/>
      <c r="I175" s="33"/>
    </row>
    <row r="176" spans="8:9" x14ac:dyDescent="0.4">
      <c r="H176" s="32"/>
      <c r="I176" s="33"/>
    </row>
    <row r="177" spans="8:9" x14ac:dyDescent="0.4">
      <c r="H177" s="34"/>
      <c r="I177" s="34"/>
    </row>
    <row r="178" spans="8:9" x14ac:dyDescent="0.4">
      <c r="H178" s="32"/>
      <c r="I178" s="33"/>
    </row>
    <row r="179" spans="8:9" x14ac:dyDescent="0.4">
      <c r="H179" s="32"/>
      <c r="I179" s="33"/>
    </row>
    <row r="180" spans="8:9" x14ac:dyDescent="0.4">
      <c r="H180" s="32"/>
      <c r="I180" s="33"/>
    </row>
    <row r="181" spans="8:9" x14ac:dyDescent="0.4">
      <c r="H181" s="32"/>
      <c r="I181" s="33"/>
    </row>
    <row r="182" spans="8:9" x14ac:dyDescent="0.4">
      <c r="H182" s="32"/>
      <c r="I182" s="33"/>
    </row>
    <row r="183" spans="8:9" x14ac:dyDescent="0.4">
      <c r="H183" s="34"/>
      <c r="I183" s="34"/>
    </row>
    <row r="184" spans="8:9" x14ac:dyDescent="0.4">
      <c r="H184" s="32"/>
      <c r="I184" s="33"/>
    </row>
    <row r="185" spans="8:9" x14ac:dyDescent="0.4">
      <c r="H185" s="32"/>
      <c r="I185" s="33"/>
    </row>
    <row r="186" spans="8:9" x14ac:dyDescent="0.4">
      <c r="H186" s="34"/>
      <c r="I186" s="34"/>
    </row>
    <row r="187" spans="8:9" x14ac:dyDescent="0.4">
      <c r="H187" s="32"/>
      <c r="I187" s="33"/>
    </row>
    <row r="188" spans="8:9" x14ac:dyDescent="0.4">
      <c r="H188" s="32"/>
      <c r="I188" s="33"/>
    </row>
    <row r="189" spans="8:9" x14ac:dyDescent="0.4">
      <c r="H189" s="34"/>
      <c r="I189" s="34"/>
    </row>
    <row r="190" spans="8:9" x14ac:dyDescent="0.4">
      <c r="H190" s="32"/>
      <c r="I190" s="33"/>
    </row>
    <row r="191" spans="8:9" x14ac:dyDescent="0.4">
      <c r="H191" s="32"/>
      <c r="I191" s="33"/>
    </row>
    <row r="192" spans="8:9" x14ac:dyDescent="0.4">
      <c r="H192" s="32"/>
      <c r="I192" s="33"/>
    </row>
    <row r="193" spans="8:9" x14ac:dyDescent="0.4">
      <c r="H193" s="32"/>
      <c r="I193" s="33"/>
    </row>
    <row r="194" spans="8:9" x14ac:dyDescent="0.4">
      <c r="H194" s="32"/>
      <c r="I194" s="33"/>
    </row>
    <row r="195" spans="8:9" x14ac:dyDescent="0.4">
      <c r="H195" s="34"/>
      <c r="I195" s="34"/>
    </row>
    <row r="196" spans="8:9" x14ac:dyDescent="0.4">
      <c r="H196" s="32"/>
      <c r="I196" s="33"/>
    </row>
    <row r="197" spans="8:9" x14ac:dyDescent="0.4">
      <c r="H197" s="32"/>
      <c r="I197" s="33"/>
    </row>
    <row r="198" spans="8:9" x14ac:dyDescent="0.4">
      <c r="H198" s="34"/>
      <c r="I198" s="34"/>
    </row>
    <row r="199" spans="8:9" x14ac:dyDescent="0.4">
      <c r="H199" s="32"/>
      <c r="I199" s="33"/>
    </row>
    <row r="200" spans="8:9" x14ac:dyDescent="0.4">
      <c r="H200" s="32"/>
      <c r="I200" s="33"/>
    </row>
    <row r="201" spans="8:9" x14ac:dyDescent="0.4">
      <c r="H201" s="34"/>
      <c r="I201" s="34"/>
    </row>
    <row r="202" spans="8:9" x14ac:dyDescent="0.4">
      <c r="H202" s="32"/>
      <c r="I202" s="33"/>
    </row>
    <row r="203" spans="8:9" x14ac:dyDescent="0.4">
      <c r="H203" s="32"/>
      <c r="I203" s="33"/>
    </row>
    <row r="204" spans="8:9" x14ac:dyDescent="0.4">
      <c r="H204" s="32"/>
      <c r="I204" s="33"/>
    </row>
    <row r="205" spans="8:9" x14ac:dyDescent="0.4">
      <c r="H205" s="32"/>
      <c r="I205" s="33"/>
    </row>
    <row r="206" spans="8:9" x14ac:dyDescent="0.4">
      <c r="H206" s="34"/>
      <c r="I206" s="34"/>
    </row>
    <row r="207" spans="8:9" x14ac:dyDescent="0.4">
      <c r="H207" s="32"/>
      <c r="I207" s="33"/>
    </row>
    <row r="208" spans="8:9" x14ac:dyDescent="0.4">
      <c r="H208" s="32"/>
      <c r="I208" s="33"/>
    </row>
    <row r="209" spans="8:9" x14ac:dyDescent="0.4">
      <c r="H209" s="34"/>
      <c r="I209" s="34"/>
    </row>
    <row r="210" spans="8:9" x14ac:dyDescent="0.4">
      <c r="H210" s="32"/>
      <c r="I210" s="33"/>
    </row>
    <row r="211" spans="8:9" x14ac:dyDescent="0.4">
      <c r="H211" s="32"/>
      <c r="I211" s="33"/>
    </row>
    <row r="212" spans="8:9" x14ac:dyDescent="0.4">
      <c r="H212" s="34"/>
      <c r="I212" s="34"/>
    </row>
    <row r="213" spans="8:9" x14ac:dyDescent="0.4">
      <c r="H213" s="32"/>
      <c r="I213" s="33"/>
    </row>
    <row r="214" spans="8:9" x14ac:dyDescent="0.4">
      <c r="H214" s="32"/>
      <c r="I214" s="33"/>
    </row>
    <row r="215" spans="8:9" x14ac:dyDescent="0.4">
      <c r="H215" s="32"/>
      <c r="I215" s="33"/>
    </row>
    <row r="216" spans="8:9" x14ac:dyDescent="0.4">
      <c r="H216" s="32"/>
      <c r="I216" s="33"/>
    </row>
    <row r="217" spans="8:9" x14ac:dyDescent="0.4">
      <c r="H217" s="32"/>
      <c r="I217" s="33"/>
    </row>
    <row r="218" spans="8:9" x14ac:dyDescent="0.4">
      <c r="H218" s="32"/>
      <c r="I218" s="33"/>
    </row>
    <row r="219" spans="8:9" x14ac:dyDescent="0.4">
      <c r="H219" s="32"/>
      <c r="I219" s="34"/>
    </row>
    <row r="220" spans="8:9" x14ac:dyDescent="0.4">
      <c r="H220" s="32"/>
      <c r="I220" s="33"/>
    </row>
    <row r="221" spans="8:9" x14ac:dyDescent="0.4">
      <c r="H221" s="32"/>
      <c r="I221" s="33"/>
    </row>
    <row r="222" spans="8:9" x14ac:dyDescent="0.4">
      <c r="H222" s="34"/>
      <c r="I222" s="34"/>
    </row>
    <row r="223" spans="8:9" x14ac:dyDescent="0.4">
      <c r="H223" s="32"/>
      <c r="I223" s="33"/>
    </row>
    <row r="224" spans="8:9" x14ac:dyDescent="0.4">
      <c r="H224" s="32"/>
      <c r="I224" s="33"/>
    </row>
    <row r="225" spans="8:9" x14ac:dyDescent="0.4">
      <c r="H225" s="34"/>
      <c r="I225" s="34"/>
    </row>
    <row r="226" spans="8:9" x14ac:dyDescent="0.4">
      <c r="H226" s="32"/>
      <c r="I226" s="33"/>
    </row>
    <row r="227" spans="8:9" x14ac:dyDescent="0.4">
      <c r="H227" s="32"/>
      <c r="I227" s="33"/>
    </row>
    <row r="228" spans="8:9" x14ac:dyDescent="0.4">
      <c r="H228" s="32"/>
      <c r="I228" s="33"/>
    </row>
    <row r="229" spans="8:9" x14ac:dyDescent="0.4">
      <c r="H229" s="32"/>
      <c r="I229" s="33"/>
    </row>
    <row r="230" spans="8:9" x14ac:dyDescent="0.4">
      <c r="H230" s="32"/>
      <c r="I230" s="33"/>
    </row>
    <row r="231" spans="8:9" x14ac:dyDescent="0.4">
      <c r="H231" s="32"/>
      <c r="I231" s="33"/>
    </row>
    <row r="232" spans="8:9" x14ac:dyDescent="0.4">
      <c r="H232" s="34"/>
      <c r="I232" s="34"/>
    </row>
    <row r="233" spans="8:9" x14ac:dyDescent="0.4">
      <c r="H233" s="32"/>
      <c r="I233" s="33"/>
    </row>
    <row r="234" spans="8:9" x14ac:dyDescent="0.4">
      <c r="H234" s="32"/>
      <c r="I234" s="33"/>
    </row>
    <row r="235" spans="8:9" x14ac:dyDescent="0.4">
      <c r="H235" s="34"/>
      <c r="I235" s="34"/>
    </row>
    <row r="236" spans="8:9" x14ac:dyDescent="0.4">
      <c r="H236" s="32"/>
      <c r="I236" s="33"/>
    </row>
    <row r="237" spans="8:9" x14ac:dyDescent="0.4">
      <c r="H237" s="32"/>
      <c r="I237" s="33"/>
    </row>
    <row r="238" spans="8:9" x14ac:dyDescent="0.4">
      <c r="H238" s="34"/>
      <c r="I238" s="34"/>
    </row>
    <row r="239" spans="8:9" x14ac:dyDescent="0.4">
      <c r="H239" s="32"/>
      <c r="I239" s="33"/>
    </row>
    <row r="240" spans="8:9" x14ac:dyDescent="0.4">
      <c r="H240" s="32"/>
      <c r="I240" s="33"/>
    </row>
    <row r="241" spans="8:9" x14ac:dyDescent="0.4">
      <c r="H241" s="32"/>
      <c r="I241" s="33"/>
    </row>
    <row r="242" spans="8:9" x14ac:dyDescent="0.4">
      <c r="H242" s="34"/>
      <c r="I242" s="34"/>
    </row>
    <row r="243" spans="8:9" x14ac:dyDescent="0.4">
      <c r="H243" s="32"/>
      <c r="I243" s="33"/>
    </row>
    <row r="244" spans="8:9" x14ac:dyDescent="0.4">
      <c r="H244" s="32"/>
      <c r="I244" s="33"/>
    </row>
    <row r="245" spans="8:9" x14ac:dyDescent="0.4">
      <c r="H245" s="32"/>
      <c r="I245" s="33"/>
    </row>
    <row r="246" spans="8:9" x14ac:dyDescent="0.4">
      <c r="H246" s="32"/>
      <c r="I246" s="33"/>
    </row>
    <row r="247" spans="8:9" x14ac:dyDescent="0.4">
      <c r="H247" s="34"/>
      <c r="I247" s="34"/>
    </row>
    <row r="248" spans="8:9" x14ac:dyDescent="0.4">
      <c r="H248" s="32"/>
      <c r="I248" s="33"/>
    </row>
    <row r="249" spans="8:9" x14ac:dyDescent="0.4">
      <c r="H249" s="32"/>
      <c r="I249" s="33"/>
    </row>
    <row r="250" spans="8:9" x14ac:dyDescent="0.4">
      <c r="H250" s="32"/>
      <c r="I250" s="33"/>
    </row>
    <row r="251" spans="8:9" x14ac:dyDescent="0.4">
      <c r="H251" s="32"/>
      <c r="I251" s="33"/>
    </row>
    <row r="252" spans="8:9" x14ac:dyDescent="0.4">
      <c r="H252" s="32"/>
      <c r="I252" s="36"/>
    </row>
  </sheetData>
  <sheetProtection insertColumns="0" insertRows="0" deleteRows="0" sort="0"/>
  <autoFilter ref="A2:M82" xr:uid="{00000000-0009-0000-0000-000003000000}"/>
  <mergeCells count="31">
    <mergeCell ref="K1:M1"/>
    <mergeCell ref="F1:G1"/>
    <mergeCell ref="A1:E1"/>
    <mergeCell ref="N1:P1"/>
    <mergeCell ref="B43:B62"/>
    <mergeCell ref="C43:C62"/>
    <mergeCell ref="D43:D62"/>
    <mergeCell ref="E43:E62"/>
    <mergeCell ref="D23:D42"/>
    <mergeCell ref="A3:A22"/>
    <mergeCell ref="B3:B22"/>
    <mergeCell ref="C3:C22"/>
    <mergeCell ref="D3:D22"/>
    <mergeCell ref="E3:E22"/>
    <mergeCell ref="A83:A122"/>
    <mergeCell ref="B83:B102"/>
    <mergeCell ref="B103:B122"/>
    <mergeCell ref="C103:C122"/>
    <mergeCell ref="A23:A82"/>
    <mergeCell ref="B23:B42"/>
    <mergeCell ref="C23:C42"/>
    <mergeCell ref="B63:B82"/>
    <mergeCell ref="C83:C102"/>
    <mergeCell ref="D83:D102"/>
    <mergeCell ref="E83:E102"/>
    <mergeCell ref="D103:D122"/>
    <mergeCell ref="E23:E42"/>
    <mergeCell ref="C63:C82"/>
    <mergeCell ref="E63:E82"/>
    <mergeCell ref="D63:D82"/>
    <mergeCell ref="E103:E122"/>
  </mergeCells>
  <conditionalFormatting sqref="M3:M122">
    <cfRule type="cellIs" dxfId="132" priority="1" operator="equal">
      <formula>6</formula>
    </cfRule>
  </conditionalFormatting>
  <conditionalFormatting sqref="N2:O2">
    <cfRule type="top10" dxfId="126" priority="185" percent="1" rank="10"/>
  </conditionalFormatting>
  <conditionalFormatting sqref="N4:O13">
    <cfRule type="top10" dxfId="118" priority="178" percent="1" rank="10"/>
  </conditionalFormatting>
  <conditionalFormatting sqref="N15:O17">
    <cfRule type="top10" dxfId="114" priority="171" percent="1" rank="10"/>
  </conditionalFormatting>
  <conditionalFormatting sqref="N19:O22">
    <cfRule type="top10" dxfId="108" priority="157" percent="1" rank="10"/>
  </conditionalFormatting>
  <conditionalFormatting sqref="N24:O35">
    <cfRule type="top10" dxfId="103" priority="10744" percent="1" rank="10"/>
  </conditionalFormatting>
  <conditionalFormatting sqref="N37:O38">
    <cfRule type="top10" dxfId="102" priority="150" percent="1" rank="10"/>
  </conditionalFormatting>
  <conditionalFormatting sqref="N40:O42">
    <cfRule type="top10" dxfId="95" priority="143" percent="1" rank="10"/>
  </conditionalFormatting>
  <conditionalFormatting sqref="N44:O50">
    <cfRule type="top10" dxfId="88" priority="136" percent="1" rank="10"/>
  </conditionalFormatting>
  <conditionalFormatting sqref="N57:O58">
    <cfRule type="top10" dxfId="81" priority="129" percent="1" rank="10"/>
  </conditionalFormatting>
  <conditionalFormatting sqref="N64:O76">
    <cfRule type="top10" dxfId="72" priority="122" percent="1" rank="10"/>
  </conditionalFormatting>
  <conditionalFormatting sqref="N78:O79">
    <cfRule type="top10" dxfId="67" priority="115" percent="1" rank="10"/>
  </conditionalFormatting>
  <conditionalFormatting sqref="N81:O82">
    <cfRule type="top10" dxfId="60" priority="108" percent="1" rank="10"/>
  </conditionalFormatting>
  <conditionalFormatting sqref="N84:O88">
    <cfRule type="top10" dxfId="53" priority="101" percent="1" rank="10"/>
  </conditionalFormatting>
  <conditionalFormatting sqref="N90:O99">
    <cfRule type="top10" dxfId="44" priority="94" percent="1" rank="10"/>
  </conditionalFormatting>
  <conditionalFormatting sqref="N101:O102">
    <cfRule type="top10" dxfId="38" priority="87" percent="1" rank="10"/>
  </conditionalFormatting>
  <conditionalFormatting sqref="N104:O112">
    <cfRule type="top10" dxfId="32" priority="5739" percent="1" rank="10"/>
  </conditionalFormatting>
  <conditionalFormatting sqref="N114:O119">
    <cfRule type="top10" dxfId="31" priority="73" percent="1" rank="10"/>
  </conditionalFormatting>
  <conditionalFormatting sqref="N121:O122">
    <cfRule type="top10" dxfId="24" priority="66" percent="1" rank="10"/>
  </conditionalFormatting>
  <pageMargins left="0.7" right="0.7" top="0.75" bottom="0.75" header="0.3" footer="0.3"/>
  <pageSetup paperSize="8" scale="39" fitToWidth="0" orientation="landscape" r:id="rId1"/>
  <extLst>
    <ext xmlns:x14="http://schemas.microsoft.com/office/spreadsheetml/2009/9/main" uri="{78C0D931-6437-407d-A8EE-F0AAD7539E65}">
      <x14:conditionalFormattings>
        <x14:conditionalFormatting xmlns:xm="http://schemas.microsoft.com/office/excel/2006/main">
          <x14:cfRule type="containsText" priority="12568" operator="containsText" id="{4B5AD186-3B64-43DB-BE4D-980577F2312B}">
            <xm:f>NOT(ISERROR(SEARCH(labels!$B$4,'Mitigate Illness'!#REF!)))</xm:f>
            <xm:f>labels!$B$4</xm:f>
            <x14:dxf>
              <font>
                <color rgb="FF7030A0"/>
              </font>
              <fill>
                <patternFill>
                  <bgColor rgb="FFCCCCFF"/>
                </patternFill>
              </fill>
            </x14:dxf>
          </x14:cfRule>
          <x14:cfRule type="containsText" priority="12567" operator="containsText" id="{9037440B-704B-4387-8D27-D2FD51EED600}">
            <xm:f>NOT(ISERROR(SEARCH(labels!$B$5,'Mitigate Illness'!#REF!)))</xm:f>
            <xm:f>labels!$B$5</xm:f>
            <x14:dxf>
              <font>
                <color rgb="FF339966"/>
              </font>
              <fill>
                <patternFill>
                  <bgColor rgb="FFC9EDDB"/>
                </patternFill>
              </fill>
            </x14:dxf>
          </x14:cfRule>
          <x14:cfRule type="containsText" priority="12564" operator="containsText" id="{5A9E2B1F-F6AB-41CA-A017-6C6A2E60A5F3}">
            <xm:f>NOT(ISERROR(SEARCH(labels!$B$2,'Mitigate Illness'!#REF!)))</xm:f>
            <xm:f>labels!$B$2</xm:f>
            <x14:dxf>
              <font>
                <color theme="5" tint="0.39994506668294322"/>
              </font>
              <fill>
                <patternFill>
                  <bgColor theme="5" tint="0.79998168889431442"/>
                </patternFill>
              </fill>
            </x14:dxf>
          </x14:cfRule>
          <x14:cfRule type="containsText" priority="12566" operator="containsText" id="{D3B9A88F-CE89-4C27-81CB-504229B3DCAB}">
            <xm:f>NOT(ISERROR(SEARCH(labels!$B$6,'Mitigate Illness'!#REF!)))</xm:f>
            <xm:f>labels!$B$6</xm:f>
            <x14:dxf>
              <font>
                <color rgb="FF339966"/>
              </font>
              <fill>
                <patternFill>
                  <bgColor rgb="FF8BD9B2"/>
                </patternFill>
              </fill>
            </x14:dxf>
          </x14:cfRule>
          <x14:cfRule type="containsText" priority="12569" operator="containsText" id="{2BFBAE8F-C28C-4BA7-86D0-921C47BAEC28}">
            <xm:f>NOT(ISERROR(SEARCH(labels!$B$3,'Mitigate Illness'!#REF!)))</xm:f>
            <xm:f>labels!$B$3</xm:f>
            <x14:dxf>
              <font>
                <color rgb="FF00487E"/>
              </font>
              <fill>
                <patternFill>
                  <bgColor rgb="FF66CCFF"/>
                </patternFill>
              </fill>
            </x14:dxf>
          </x14:cfRule>
          <x14:cfRule type="containsText" priority="12565" operator="containsText" id="{ED673D2C-161F-41F9-A6C7-E574EAE2C78E}">
            <xm:f>NOT(ISERROR(SEARCH(labels!$B$7,'Mitigate Illness'!#REF!)))</xm:f>
            <xm:f>labels!$B$7</xm:f>
            <x14:dxf>
              <font>
                <color rgb="FF339966"/>
              </font>
              <fill>
                <patternFill>
                  <bgColor rgb="FF3FBF7F"/>
                </patternFill>
              </fill>
            </x14:dxf>
          </x14:cfRule>
          <xm:sqref>H125:H126</xm:sqref>
        </x14:conditionalFormatting>
        <x14:conditionalFormatting xmlns:xm="http://schemas.microsoft.com/office/excel/2006/main">
          <x14:cfRule type="containsText" priority="5430" operator="containsText" id="{9037440B-704B-4387-8D27-D2FD51EED600}">
            <xm:f>NOT(ISERROR(SEARCH(labels!$B$5,'Mitigate Illness'!H144)))</xm:f>
            <xm:f>labels!$B$5</xm:f>
            <x14:dxf>
              <font>
                <color rgb="FF339966"/>
              </font>
              <fill>
                <patternFill>
                  <bgColor rgb="FFC9EDDB"/>
                </patternFill>
              </fill>
            </x14:dxf>
          </x14:cfRule>
          <x14:cfRule type="containsText" priority="5429" operator="containsText" id="{D3B9A88F-CE89-4C27-81CB-504229B3DCAB}">
            <xm:f>NOT(ISERROR(SEARCH(labels!$B$6,'Mitigate Illness'!H144)))</xm:f>
            <xm:f>labels!$B$6</xm:f>
            <x14:dxf>
              <font>
                <color rgb="FF339966"/>
              </font>
              <fill>
                <patternFill>
                  <bgColor rgb="FF8BD9B2"/>
                </patternFill>
              </fill>
            </x14:dxf>
          </x14:cfRule>
          <x14:cfRule type="containsText" priority="5428" operator="containsText" id="{ED673D2C-161F-41F9-A6C7-E574EAE2C78E}">
            <xm:f>NOT(ISERROR(SEARCH(labels!$B$7,'Mitigate Illness'!H144)))</xm:f>
            <xm:f>labels!$B$7</xm:f>
            <x14:dxf>
              <font>
                <color rgb="FF339966"/>
              </font>
              <fill>
                <patternFill>
                  <bgColor rgb="FF3FBF7F"/>
                </patternFill>
              </fill>
            </x14:dxf>
          </x14:cfRule>
          <x14:cfRule type="containsText" priority="5427" operator="containsText" id="{5A9E2B1F-F6AB-41CA-A017-6C6A2E60A5F3}">
            <xm:f>NOT(ISERROR(SEARCH(labels!$B$2,'Mitigate Illness'!H144)))</xm:f>
            <xm:f>labels!$B$2</xm:f>
            <x14:dxf>
              <font>
                <color theme="5" tint="0.39994506668294322"/>
              </font>
              <fill>
                <patternFill>
                  <bgColor theme="5" tint="0.79998168889431442"/>
                </patternFill>
              </fill>
            </x14:dxf>
          </x14:cfRule>
          <x14:cfRule type="containsText" priority="5432" operator="containsText" id="{2BFBAE8F-C28C-4BA7-86D0-921C47BAEC28}">
            <xm:f>NOT(ISERROR(SEARCH(labels!$B$3,'Mitigate Illness'!H144)))</xm:f>
            <xm:f>labels!$B$3</xm:f>
            <x14:dxf>
              <font>
                <color rgb="FF00487E"/>
              </font>
              <fill>
                <patternFill>
                  <bgColor rgb="FF66CCFF"/>
                </patternFill>
              </fill>
            </x14:dxf>
          </x14:cfRule>
          <x14:cfRule type="containsText" priority="5431" operator="containsText" id="{4B5AD186-3B64-43DB-BE4D-980577F2312B}">
            <xm:f>NOT(ISERROR(SEARCH(labels!$B$4,'Mitigate Illness'!H144)))</xm:f>
            <xm:f>labels!$B$4</xm:f>
            <x14:dxf>
              <font>
                <color rgb="FF7030A0"/>
              </font>
              <fill>
                <patternFill>
                  <bgColor rgb="FFCCCCFF"/>
                </patternFill>
              </fill>
            </x14:dxf>
          </x14:cfRule>
          <xm:sqref>H128:H129 H131:H134 H136:H137 H139:H140 H142:H148 H150:H151 H153:H154 H156:H160 H162 H164:H165 H167:H170 H172:H173 H175:H176 H178:H182 H184:H185 H187:H188 H190:H194 H196:H197 H199:H200 H202:H205 H207:H208 H210:H211 H213:H221 H223:H224 H226:H231 H233:H234 H236:H237 H239:H241 H243:H246 H248:H252</xm:sqref>
        </x14:conditionalFormatting>
        <x14:conditionalFormatting xmlns:xm="http://schemas.microsoft.com/office/excel/2006/main">
          <x14:cfRule type="containsText" priority="2" operator="containsText" id="{45BC4151-CB82-4714-8303-FA6A85B6965D}">
            <xm:f>NOT(ISERROR(SEARCH(Vlookups!$A$10,J3)))</xm:f>
            <xm:f>Vlookups!$A$10</xm:f>
            <x14:dxf>
              <font>
                <color auto="1"/>
              </font>
              <fill>
                <patternFill>
                  <bgColor rgb="FFD2E65D"/>
                </patternFill>
              </fill>
            </x14:dxf>
          </x14:cfRule>
          <x14:cfRule type="containsText" priority="4" operator="containsText" id="{5EA279EC-07F4-4BDB-917A-DB62E8BB1489}">
            <xm:f>NOT(ISERROR(SEARCH(Vlookups!$A$9,J3)))</xm:f>
            <xm:f>Vlookups!$A$9</xm:f>
            <x14:dxf>
              <font>
                <color auto="1"/>
              </font>
              <fill>
                <patternFill>
                  <bgColor rgb="FFD2E65D"/>
                </patternFill>
              </fill>
            </x14:dxf>
          </x14:cfRule>
          <x14:cfRule type="containsText" priority="6" operator="containsText" id="{364BF636-FF7C-4256-8872-DC0EBBF32483}">
            <xm:f>NOT(ISERROR(SEARCH(Vlookups!$A$8,J3)))</xm:f>
            <xm:f>Vlookups!$A$8</xm:f>
            <x14:dxf>
              <font>
                <color auto="1"/>
              </font>
              <fill>
                <patternFill>
                  <bgColor rgb="FFFDC752"/>
                </patternFill>
              </fill>
            </x14:dxf>
          </x14:cfRule>
          <x14:cfRule type="containsText" priority="7" operator="containsText" id="{9BBA88AC-EFA0-4F5E-B7B4-4E45958A29B1}">
            <xm:f>NOT(ISERROR(SEARCH(Vlookups!$A$7,J3)))</xm:f>
            <xm:f>Vlookups!$A$7</xm:f>
            <x14:dxf>
              <font>
                <color auto="1"/>
              </font>
              <fill>
                <patternFill>
                  <bgColor rgb="FFF94661"/>
                </patternFill>
              </fill>
            </x14:dxf>
          </x14:cfRule>
          <x14:cfRule type="containsText" priority="8" operator="containsText" id="{7904AB3D-4DFE-44A8-8E60-47DBE9F107D7}">
            <xm:f>NOT(ISERROR(SEARCH(Vlookups!$A$6,J3)))</xm:f>
            <xm:f>Vlookups!$A$6</xm:f>
            <x14:dxf>
              <font>
                <color theme="1"/>
              </font>
              <fill>
                <patternFill>
                  <bgColor rgb="FFF94661"/>
                </patternFill>
              </fill>
            </x14:dxf>
          </x14:cfRule>
          <x14:cfRule type="containsText" priority="9" operator="containsText" id="{0A2BC517-F94D-4374-B3BF-17FF1D578066}">
            <xm:f>NOT(ISERROR(SEARCH(Vlookups!$A$5,J3)))</xm:f>
            <xm:f>Vlookups!$A$5</xm:f>
            <x14:dxf>
              <font>
                <color auto="1"/>
              </font>
              <fill>
                <patternFill>
                  <bgColor rgb="FFF94661"/>
                </patternFill>
              </fill>
            </x14:dxf>
          </x14:cfRule>
          <xm:sqref>J3:J122</xm:sqref>
        </x14:conditionalFormatting>
        <x14:conditionalFormatting xmlns:xm="http://schemas.microsoft.com/office/excel/2006/main">
          <x14:cfRule type="containsText" priority="182" operator="containsText" id="{B4341A19-1A93-4563-B306-6CCB5822335B}">
            <xm:f>NOT(ISERROR(SEARCH(labels!$B$4,N2)))</xm:f>
            <xm:f>labels!$B$4</xm:f>
            <x14:dxf>
              <font>
                <color rgb="FF7030A0"/>
              </font>
              <fill>
                <patternFill>
                  <bgColor rgb="FFCCCCFF"/>
                </patternFill>
              </fill>
            </x14:dxf>
          </x14:cfRule>
          <x14:cfRule type="containsText" priority="181" operator="containsText" id="{C21D8452-AC98-4087-96DD-1849FE68B16C}">
            <xm:f>NOT(ISERROR(SEARCH(labels!$B$5,N2)))</xm:f>
            <xm:f>labels!$B$5</xm:f>
            <x14:dxf>
              <font>
                <color rgb="FF339966"/>
              </font>
              <fill>
                <patternFill>
                  <bgColor rgb="FFC6ECD9"/>
                </patternFill>
              </fill>
            </x14:dxf>
          </x14:cfRule>
          <x14:cfRule type="containsText" priority="180" operator="containsText" id="{B61C4F25-853E-49F0-A801-69B1C8BFE488}">
            <xm:f>NOT(ISERROR(SEARCH(labels!$B$6,N2)))</xm:f>
            <xm:f>labels!$B$6</xm:f>
            <x14:dxf>
              <font>
                <color rgb="FF339966"/>
              </font>
              <fill>
                <patternFill>
                  <bgColor rgb="FF9DDFBE"/>
                </patternFill>
              </fill>
            </x14:dxf>
          </x14:cfRule>
          <x14:cfRule type="containsText" priority="179" operator="containsText" id="{C714BAF7-B1F6-431F-91E4-E1EEF84201CF}">
            <xm:f>NOT(ISERROR(SEARCH(labels!$B$7,N2)))</xm:f>
            <xm:f>labels!$B$7</xm:f>
            <x14:dxf>
              <font>
                <color rgb="FF339966"/>
              </font>
              <fill>
                <patternFill>
                  <bgColor rgb="FF69CD9B"/>
                </patternFill>
              </fill>
            </x14:dxf>
          </x14:cfRule>
          <x14:cfRule type="containsText" priority="184" operator="containsText" id="{B2E97353-CE88-4FCD-A68A-4D88332D46DC}">
            <xm:f>NOT(ISERROR(SEARCH(labels!$B$2,N2)))</xm:f>
            <xm:f>labels!$B$2</xm:f>
            <x14:dxf>
              <font>
                <color theme="5" tint="0.39994506668294322"/>
              </font>
              <fill>
                <patternFill>
                  <bgColor theme="5" tint="0.79998168889431442"/>
                </patternFill>
              </fill>
            </x14:dxf>
          </x14:cfRule>
          <x14:cfRule type="containsText" priority="183" operator="containsText" id="{5954AE03-27AE-4946-98F9-2505E915BDC7}">
            <xm:f>NOT(ISERROR(SEARCH(labels!$B$3,N2)))</xm:f>
            <xm:f>labels!$B$3</xm:f>
            <x14:dxf>
              <font>
                <color rgb="FF00487E"/>
              </font>
              <fill>
                <patternFill>
                  <bgColor rgb="FF66CCFF"/>
                </patternFill>
              </fill>
            </x14:dxf>
          </x14:cfRule>
          <xm:sqref>N2:O2</xm:sqref>
        </x14:conditionalFormatting>
        <x14:conditionalFormatting xmlns:xm="http://schemas.microsoft.com/office/excel/2006/main">
          <x14:cfRule type="containsText" priority="177" operator="containsText" id="{519860BC-B2B5-44CF-AF1E-A8AFCB3AE3D4}">
            <xm:f>NOT(ISERROR(SEARCH(labels!$B$3,N4)))</xm:f>
            <xm:f>labels!$B$3</xm:f>
            <x14:dxf>
              <font>
                <color rgb="FF00487E"/>
              </font>
              <fill>
                <patternFill>
                  <bgColor rgb="FF66CCFF"/>
                </patternFill>
              </fill>
            </x14:dxf>
          </x14:cfRule>
          <x14:cfRule type="containsText" priority="176" operator="containsText" id="{525DBBA8-9A88-4F02-8011-2F7C9695B79C}">
            <xm:f>NOT(ISERROR(SEARCH(labels!$B$4,N4)))</xm:f>
            <xm:f>labels!$B$4</xm:f>
            <x14:dxf>
              <font>
                <color rgb="FF7030A0"/>
              </font>
              <fill>
                <patternFill>
                  <bgColor rgb="FFCCCCFF"/>
                </patternFill>
              </fill>
            </x14:dxf>
          </x14:cfRule>
          <x14:cfRule type="containsText" priority="175" operator="containsText" id="{9F7D8DDA-7DB2-4953-8D4C-36C277E3A04F}">
            <xm:f>NOT(ISERROR(SEARCH(labels!$B$5,N4)))</xm:f>
            <xm:f>labels!$B$5</xm:f>
            <x14:dxf>
              <font>
                <color rgb="FF339966"/>
              </font>
              <fill>
                <patternFill>
                  <bgColor rgb="FFC9EDDB"/>
                </patternFill>
              </fill>
            </x14:dxf>
          </x14:cfRule>
          <x14:cfRule type="containsText" priority="174" operator="containsText" id="{55C3B7B2-905D-4A47-88CC-0693294822A7}">
            <xm:f>NOT(ISERROR(SEARCH(labels!$B$6,N4)))</xm:f>
            <xm:f>labels!$B$6</xm:f>
            <x14:dxf>
              <font>
                <color rgb="FF339966"/>
              </font>
              <fill>
                <patternFill>
                  <bgColor rgb="FF8BD9B2"/>
                </patternFill>
              </fill>
            </x14:dxf>
          </x14:cfRule>
          <x14:cfRule type="containsText" priority="173" operator="containsText" id="{D7559416-35CE-4B51-BE2B-1B9B8946D140}">
            <xm:f>NOT(ISERROR(SEARCH(labels!$B$7,N4)))</xm:f>
            <xm:f>labels!$B$7</xm:f>
            <x14:dxf>
              <font>
                <color rgb="FF339966"/>
              </font>
              <fill>
                <patternFill>
                  <bgColor rgb="FF3FBF7F"/>
                </patternFill>
              </fill>
            </x14:dxf>
          </x14:cfRule>
          <x14:cfRule type="containsText" priority="172" operator="containsText" id="{4148E5E9-4808-4E6C-9E4B-2A9AEE8DA5F0}">
            <xm:f>NOT(ISERROR(SEARCH(labels!$B$2,N4)))</xm:f>
            <xm:f>labels!$B$2</xm:f>
            <x14:dxf>
              <font>
                <color theme="5" tint="0.39994506668294322"/>
              </font>
              <fill>
                <patternFill>
                  <bgColor theme="5" tint="0.79998168889431442"/>
                </patternFill>
              </fill>
            </x14:dxf>
          </x14:cfRule>
          <xm:sqref>N4:O13 N24:O35 N104:O112</xm:sqref>
        </x14:conditionalFormatting>
        <x14:conditionalFormatting xmlns:xm="http://schemas.microsoft.com/office/excel/2006/main">
          <x14:cfRule type="containsText" priority="166" operator="containsText" id="{18ACBA68-2FE3-4795-AF2A-B870EF5E3BEC}">
            <xm:f>NOT(ISERROR(SEARCH(labels!$B$7,N15)))</xm:f>
            <xm:f>labels!$B$7</xm:f>
            <x14:dxf>
              <font>
                <color rgb="FF339966"/>
              </font>
              <fill>
                <patternFill>
                  <bgColor rgb="FF3FBF7F"/>
                </patternFill>
              </fill>
            </x14:dxf>
          </x14:cfRule>
          <x14:cfRule type="containsText" priority="165" operator="containsText" id="{760A86BB-44CA-44CB-9631-E3F343CC6378}">
            <xm:f>NOT(ISERROR(SEARCH(labels!$B$2,N15)))</xm:f>
            <xm:f>labels!$B$2</xm:f>
            <x14:dxf>
              <font>
                <color theme="5" tint="0.39994506668294322"/>
              </font>
              <fill>
                <patternFill>
                  <bgColor theme="5" tint="0.79998168889431442"/>
                </patternFill>
              </fill>
            </x14:dxf>
          </x14:cfRule>
          <x14:cfRule type="containsText" priority="167" operator="containsText" id="{EA30B238-CD3A-4369-8E7C-FDF2110FF4D7}">
            <xm:f>NOT(ISERROR(SEARCH(labels!$B$6,N15)))</xm:f>
            <xm:f>labels!$B$6</xm:f>
            <x14:dxf>
              <font>
                <color rgb="FF339966"/>
              </font>
              <fill>
                <patternFill>
                  <bgColor rgb="FF8BD9B2"/>
                </patternFill>
              </fill>
            </x14:dxf>
          </x14:cfRule>
          <x14:cfRule type="containsText" priority="170" operator="containsText" id="{2FE26495-D478-4B0B-90F2-9153655B5476}">
            <xm:f>NOT(ISERROR(SEARCH(labels!$B$3,N15)))</xm:f>
            <xm:f>labels!$B$3</xm:f>
            <x14:dxf>
              <font>
                <color rgb="FF00487E"/>
              </font>
              <fill>
                <patternFill>
                  <bgColor rgb="FF66CCFF"/>
                </patternFill>
              </fill>
            </x14:dxf>
          </x14:cfRule>
          <x14:cfRule type="containsText" priority="169" operator="containsText" id="{25D041B7-F8E4-4679-BDE1-FF7B8758A2B8}">
            <xm:f>NOT(ISERROR(SEARCH(labels!$B$4,N15)))</xm:f>
            <xm:f>labels!$B$4</xm:f>
            <x14:dxf>
              <font>
                <color rgb="FF7030A0"/>
              </font>
              <fill>
                <patternFill>
                  <bgColor rgb="FFCCCCFF"/>
                </patternFill>
              </fill>
            </x14:dxf>
          </x14:cfRule>
          <x14:cfRule type="containsText" priority="168" operator="containsText" id="{4394C089-A35A-42A0-9675-6EF42AC7647A}">
            <xm:f>NOT(ISERROR(SEARCH(labels!$B$5,N15)))</xm:f>
            <xm:f>labels!$B$5</xm:f>
            <x14:dxf>
              <font>
                <color rgb="FF339966"/>
              </font>
              <fill>
                <patternFill>
                  <bgColor rgb="FFC9EDDB"/>
                </patternFill>
              </fill>
            </x14:dxf>
          </x14:cfRule>
          <xm:sqref>N15:O17</xm:sqref>
        </x14:conditionalFormatting>
        <x14:conditionalFormatting xmlns:xm="http://schemas.microsoft.com/office/excel/2006/main">
          <x14:cfRule type="containsText" priority="152" operator="containsText" id="{B6BF5557-693B-4312-B155-CEBAA735F971}">
            <xm:f>NOT(ISERROR(SEARCH(labels!$B$7,N19)))</xm:f>
            <xm:f>labels!$B$7</xm:f>
            <x14:dxf>
              <font>
                <color rgb="FF339966"/>
              </font>
              <fill>
                <patternFill>
                  <bgColor rgb="FF3FBF7F"/>
                </patternFill>
              </fill>
            </x14:dxf>
          </x14:cfRule>
          <x14:cfRule type="containsText" priority="151" operator="containsText" id="{74B9A32F-7125-4599-A153-D280BC3F882B}">
            <xm:f>NOT(ISERROR(SEARCH(labels!$B$2,N19)))</xm:f>
            <xm:f>labels!$B$2</xm:f>
            <x14:dxf>
              <font>
                <color theme="5" tint="0.39994506668294322"/>
              </font>
              <fill>
                <patternFill>
                  <bgColor theme="5" tint="0.79998168889431442"/>
                </patternFill>
              </fill>
            </x14:dxf>
          </x14:cfRule>
          <x14:cfRule type="containsText" priority="156" operator="containsText" id="{5D1DEE23-DF48-4A69-BC4A-8A1B5BAC6BD5}">
            <xm:f>NOT(ISERROR(SEARCH(labels!$B$3,N19)))</xm:f>
            <xm:f>labels!$B$3</xm:f>
            <x14:dxf>
              <font>
                <color rgb="FF00487E"/>
              </font>
              <fill>
                <patternFill>
                  <bgColor rgb="FF66CCFF"/>
                </patternFill>
              </fill>
            </x14:dxf>
          </x14:cfRule>
          <x14:cfRule type="containsText" priority="155" operator="containsText" id="{04C17EDB-E8CB-419A-904F-56F5593C5884}">
            <xm:f>NOT(ISERROR(SEARCH(labels!$B$4,N19)))</xm:f>
            <xm:f>labels!$B$4</xm:f>
            <x14:dxf>
              <font>
                <color rgb="FF7030A0"/>
              </font>
              <fill>
                <patternFill>
                  <bgColor rgb="FFCCCCFF"/>
                </patternFill>
              </fill>
            </x14:dxf>
          </x14:cfRule>
          <x14:cfRule type="containsText" priority="154" operator="containsText" id="{D2DADC13-EB0E-466A-8C9C-AFF9B6F4035F}">
            <xm:f>NOT(ISERROR(SEARCH(labels!$B$5,N19)))</xm:f>
            <xm:f>labels!$B$5</xm:f>
            <x14:dxf>
              <font>
                <color rgb="FF339966"/>
              </font>
              <fill>
                <patternFill>
                  <bgColor rgb="FFC9EDDB"/>
                </patternFill>
              </fill>
            </x14:dxf>
          </x14:cfRule>
          <x14:cfRule type="containsText" priority="153" operator="containsText" id="{E42174CF-9806-42A8-9060-612F4B296105}">
            <xm:f>NOT(ISERROR(SEARCH(labels!$B$6,N19)))</xm:f>
            <xm:f>labels!$B$6</xm:f>
            <x14:dxf>
              <font>
                <color rgb="FF339966"/>
              </font>
              <fill>
                <patternFill>
                  <bgColor rgb="FF8BD9B2"/>
                </patternFill>
              </fill>
            </x14:dxf>
          </x14:cfRule>
          <xm:sqref>N19:O22</xm:sqref>
        </x14:conditionalFormatting>
        <x14:conditionalFormatting xmlns:xm="http://schemas.microsoft.com/office/excel/2006/main">
          <x14:cfRule type="containsText" priority="149" operator="containsText" id="{954C3E9C-C76F-4EA9-AE8B-F44B54CDECFE}">
            <xm:f>NOT(ISERROR(SEARCH(labels!$B$3,N37)))</xm:f>
            <xm:f>labels!$B$3</xm:f>
            <x14:dxf>
              <font>
                <color rgb="FF00487E"/>
              </font>
              <fill>
                <patternFill>
                  <bgColor rgb="FF66CCFF"/>
                </patternFill>
              </fill>
            </x14:dxf>
          </x14:cfRule>
          <x14:cfRule type="containsText" priority="148" operator="containsText" id="{082C5CCA-8F8A-4E10-A1B8-2128C12A2237}">
            <xm:f>NOT(ISERROR(SEARCH(labels!$B$4,N37)))</xm:f>
            <xm:f>labels!$B$4</xm:f>
            <x14:dxf>
              <font>
                <color rgb="FF7030A0"/>
              </font>
              <fill>
                <patternFill>
                  <bgColor rgb="FFCCCCFF"/>
                </patternFill>
              </fill>
            </x14:dxf>
          </x14:cfRule>
          <x14:cfRule type="containsText" priority="147" operator="containsText" id="{85EBF437-B068-47C7-AC1E-2A593345A3D9}">
            <xm:f>NOT(ISERROR(SEARCH(labels!$B$5,N37)))</xm:f>
            <xm:f>labels!$B$5</xm:f>
            <x14:dxf>
              <font>
                <color rgb="FF339966"/>
              </font>
              <fill>
                <patternFill>
                  <bgColor rgb="FFC9EDDB"/>
                </patternFill>
              </fill>
            </x14:dxf>
          </x14:cfRule>
          <x14:cfRule type="containsText" priority="146" operator="containsText" id="{C58F7FF7-DBD7-4EC8-A1BD-6EECC47309D4}">
            <xm:f>NOT(ISERROR(SEARCH(labels!$B$6,N37)))</xm:f>
            <xm:f>labels!$B$6</xm:f>
            <x14:dxf>
              <font>
                <color rgb="FF339966"/>
              </font>
              <fill>
                <patternFill>
                  <bgColor rgb="FF8BD9B2"/>
                </patternFill>
              </fill>
            </x14:dxf>
          </x14:cfRule>
          <x14:cfRule type="containsText" priority="145" operator="containsText" id="{7F1DC56D-D459-4E10-9D5D-80C3CF37CCEB}">
            <xm:f>NOT(ISERROR(SEARCH(labels!$B$7,N37)))</xm:f>
            <xm:f>labels!$B$7</xm:f>
            <x14:dxf>
              <font>
                <color rgb="FF339966"/>
              </font>
              <fill>
                <patternFill>
                  <bgColor rgb="FF3FBF7F"/>
                </patternFill>
              </fill>
            </x14:dxf>
          </x14:cfRule>
          <x14:cfRule type="containsText" priority="144" operator="containsText" id="{592AA382-E085-4A5F-8CB7-16CDF286A00B}">
            <xm:f>NOT(ISERROR(SEARCH(labels!$B$2,N37)))</xm:f>
            <xm:f>labels!$B$2</xm:f>
            <x14:dxf>
              <font>
                <color theme="5" tint="0.39994506668294322"/>
              </font>
              <fill>
                <patternFill>
                  <bgColor theme="5" tint="0.79998168889431442"/>
                </patternFill>
              </fill>
            </x14:dxf>
          </x14:cfRule>
          <xm:sqref>N37:O38</xm:sqref>
        </x14:conditionalFormatting>
        <x14:conditionalFormatting xmlns:xm="http://schemas.microsoft.com/office/excel/2006/main">
          <x14:cfRule type="containsText" priority="142" operator="containsText" id="{65EEC6D6-56CF-4220-A7B6-98B5250E6A0C}">
            <xm:f>NOT(ISERROR(SEARCH(labels!$B$3,N40)))</xm:f>
            <xm:f>labels!$B$3</xm:f>
            <x14:dxf>
              <font>
                <color rgb="FF00487E"/>
              </font>
              <fill>
                <patternFill>
                  <bgColor rgb="FF66CCFF"/>
                </patternFill>
              </fill>
            </x14:dxf>
          </x14:cfRule>
          <x14:cfRule type="containsText" priority="141" operator="containsText" id="{4397D0A8-5D64-4BB0-8D6D-D1AD8B2BCF90}">
            <xm:f>NOT(ISERROR(SEARCH(labels!$B$4,N40)))</xm:f>
            <xm:f>labels!$B$4</xm:f>
            <x14:dxf>
              <font>
                <color rgb="FF7030A0"/>
              </font>
              <fill>
                <patternFill>
                  <bgColor rgb="FFCCCCFF"/>
                </patternFill>
              </fill>
            </x14:dxf>
          </x14:cfRule>
          <x14:cfRule type="containsText" priority="139" operator="containsText" id="{5C19FE42-8DF0-45F2-88C0-E9F3FDBEE9F4}">
            <xm:f>NOT(ISERROR(SEARCH(labels!$B$6,N40)))</xm:f>
            <xm:f>labels!$B$6</xm:f>
            <x14:dxf>
              <font>
                <color rgb="FF339966"/>
              </font>
              <fill>
                <patternFill>
                  <bgColor rgb="FF8BD9B2"/>
                </patternFill>
              </fill>
            </x14:dxf>
          </x14:cfRule>
          <x14:cfRule type="containsText" priority="138" operator="containsText" id="{7B899407-FC6C-442C-8215-78FF9D32E9C3}">
            <xm:f>NOT(ISERROR(SEARCH(labels!$B$7,N40)))</xm:f>
            <xm:f>labels!$B$7</xm:f>
            <x14:dxf>
              <font>
                <color rgb="FF339966"/>
              </font>
              <fill>
                <patternFill>
                  <bgColor rgb="FF3FBF7F"/>
                </patternFill>
              </fill>
            </x14:dxf>
          </x14:cfRule>
          <x14:cfRule type="containsText" priority="137" operator="containsText" id="{58BD16E9-B551-4FCF-8001-648D94FBBB53}">
            <xm:f>NOT(ISERROR(SEARCH(labels!$B$2,N40)))</xm:f>
            <xm:f>labels!$B$2</xm:f>
            <x14:dxf>
              <font>
                <color theme="5" tint="0.39994506668294322"/>
              </font>
              <fill>
                <patternFill>
                  <bgColor theme="5" tint="0.79998168889431442"/>
                </patternFill>
              </fill>
            </x14:dxf>
          </x14:cfRule>
          <x14:cfRule type="containsText" priority="140" operator="containsText" id="{FB04D1CC-4764-4796-BB13-90A8797EFB08}">
            <xm:f>NOT(ISERROR(SEARCH(labels!$B$5,N40)))</xm:f>
            <xm:f>labels!$B$5</xm:f>
            <x14:dxf>
              <font>
                <color rgb="FF339966"/>
              </font>
              <fill>
                <patternFill>
                  <bgColor rgb="FFC9EDDB"/>
                </patternFill>
              </fill>
            </x14:dxf>
          </x14:cfRule>
          <xm:sqref>N40:O42</xm:sqref>
        </x14:conditionalFormatting>
        <x14:conditionalFormatting xmlns:xm="http://schemas.microsoft.com/office/excel/2006/main">
          <x14:cfRule type="containsText" priority="135" operator="containsText" id="{22A62C34-45A4-4B56-993A-BD649CFC777A}">
            <xm:f>NOT(ISERROR(SEARCH(labels!$B$3,N44)))</xm:f>
            <xm:f>labels!$B$3</xm:f>
            <x14:dxf>
              <font>
                <color rgb="FF00487E"/>
              </font>
              <fill>
                <patternFill>
                  <bgColor rgb="FF66CCFF"/>
                </patternFill>
              </fill>
            </x14:dxf>
          </x14:cfRule>
          <x14:cfRule type="containsText" priority="134" operator="containsText" id="{4E269B36-203C-4D40-9799-0C47C3D20045}">
            <xm:f>NOT(ISERROR(SEARCH(labels!$B$4,N44)))</xm:f>
            <xm:f>labels!$B$4</xm:f>
            <x14:dxf>
              <font>
                <color rgb="FF7030A0"/>
              </font>
              <fill>
                <patternFill>
                  <bgColor rgb="FFCCCCFF"/>
                </patternFill>
              </fill>
            </x14:dxf>
          </x14:cfRule>
          <x14:cfRule type="containsText" priority="133" operator="containsText" id="{8E638794-2283-4291-90B4-A9417153C094}">
            <xm:f>NOT(ISERROR(SEARCH(labels!$B$5,N44)))</xm:f>
            <xm:f>labels!$B$5</xm:f>
            <x14:dxf>
              <font>
                <color rgb="FF339966"/>
              </font>
              <fill>
                <patternFill>
                  <bgColor rgb="FFC9EDDB"/>
                </patternFill>
              </fill>
            </x14:dxf>
          </x14:cfRule>
          <x14:cfRule type="containsText" priority="131" operator="containsText" id="{F5827CCA-5599-4A75-A9B1-AAA2EEFEE94E}">
            <xm:f>NOT(ISERROR(SEARCH(labels!$B$7,N44)))</xm:f>
            <xm:f>labels!$B$7</xm:f>
            <x14:dxf>
              <font>
                <color rgb="FF339966"/>
              </font>
              <fill>
                <patternFill>
                  <bgColor rgb="FF3FBF7F"/>
                </patternFill>
              </fill>
            </x14:dxf>
          </x14:cfRule>
          <x14:cfRule type="containsText" priority="130" operator="containsText" id="{3C1B3478-8899-47DC-B503-16491EE177B5}">
            <xm:f>NOT(ISERROR(SEARCH(labels!$B$2,N44)))</xm:f>
            <xm:f>labels!$B$2</xm:f>
            <x14:dxf>
              <font>
                <color theme="5" tint="0.39994506668294322"/>
              </font>
              <fill>
                <patternFill>
                  <bgColor theme="5" tint="0.79998168889431442"/>
                </patternFill>
              </fill>
            </x14:dxf>
          </x14:cfRule>
          <x14:cfRule type="containsText" priority="132" operator="containsText" id="{1355B779-128D-4622-B0C3-AA9E8326D0EF}">
            <xm:f>NOT(ISERROR(SEARCH(labels!$B$6,N44)))</xm:f>
            <xm:f>labels!$B$6</xm:f>
            <x14:dxf>
              <font>
                <color rgb="FF339966"/>
              </font>
              <fill>
                <patternFill>
                  <bgColor rgb="FF8BD9B2"/>
                </patternFill>
              </fill>
            </x14:dxf>
          </x14:cfRule>
          <xm:sqref>N44:O50</xm:sqref>
        </x14:conditionalFormatting>
        <x14:conditionalFormatting xmlns:xm="http://schemas.microsoft.com/office/excel/2006/main">
          <x14:cfRule type="containsText" priority="123" operator="containsText" id="{5B7CEAB2-D27F-4724-84C3-4FE6FA572FD4}">
            <xm:f>NOT(ISERROR(SEARCH(labels!$B$2,N57)))</xm:f>
            <xm:f>labels!$B$2</xm:f>
            <x14:dxf>
              <font>
                <color theme="5" tint="0.39994506668294322"/>
              </font>
              <fill>
                <patternFill>
                  <bgColor theme="5" tint="0.79998168889431442"/>
                </patternFill>
              </fill>
            </x14:dxf>
          </x14:cfRule>
          <x14:cfRule type="containsText" priority="124" operator="containsText" id="{2CD9753E-040B-484D-B5C3-FDD0A3075B65}">
            <xm:f>NOT(ISERROR(SEARCH(labels!$B$7,N57)))</xm:f>
            <xm:f>labels!$B$7</xm:f>
            <x14:dxf>
              <font>
                <color rgb="FF339966"/>
              </font>
              <fill>
                <patternFill>
                  <bgColor rgb="FF3FBF7F"/>
                </patternFill>
              </fill>
            </x14:dxf>
          </x14:cfRule>
          <x14:cfRule type="containsText" priority="125" operator="containsText" id="{5B382DAD-805C-4486-BDE6-7E2CDEC6F437}">
            <xm:f>NOT(ISERROR(SEARCH(labels!$B$6,N57)))</xm:f>
            <xm:f>labels!$B$6</xm:f>
            <x14:dxf>
              <font>
                <color rgb="FF339966"/>
              </font>
              <fill>
                <patternFill>
                  <bgColor rgb="FF8BD9B2"/>
                </patternFill>
              </fill>
            </x14:dxf>
          </x14:cfRule>
          <x14:cfRule type="containsText" priority="126" operator="containsText" id="{E4766A2D-C629-445E-95E5-6E14B4549742}">
            <xm:f>NOT(ISERROR(SEARCH(labels!$B$5,N57)))</xm:f>
            <xm:f>labels!$B$5</xm:f>
            <x14:dxf>
              <font>
                <color rgb="FF339966"/>
              </font>
              <fill>
                <patternFill>
                  <bgColor rgb="FFC9EDDB"/>
                </patternFill>
              </fill>
            </x14:dxf>
          </x14:cfRule>
          <x14:cfRule type="containsText" priority="127" operator="containsText" id="{966F1ABD-0A55-426B-94D2-FFC6E2774D62}">
            <xm:f>NOT(ISERROR(SEARCH(labels!$B$4,N57)))</xm:f>
            <xm:f>labels!$B$4</xm:f>
            <x14:dxf>
              <font>
                <color rgb="FF7030A0"/>
              </font>
              <fill>
                <patternFill>
                  <bgColor rgb="FFCCCCFF"/>
                </patternFill>
              </fill>
            </x14:dxf>
          </x14:cfRule>
          <x14:cfRule type="containsText" priority="128" operator="containsText" id="{99095B31-6F5E-4B20-94F9-5D5F8236F470}">
            <xm:f>NOT(ISERROR(SEARCH(labels!$B$3,N57)))</xm:f>
            <xm:f>labels!$B$3</xm:f>
            <x14:dxf>
              <font>
                <color rgb="FF00487E"/>
              </font>
              <fill>
                <patternFill>
                  <bgColor rgb="FF66CCFF"/>
                </patternFill>
              </fill>
            </x14:dxf>
          </x14:cfRule>
          <xm:sqref>N57:O58</xm:sqref>
        </x14:conditionalFormatting>
        <x14:conditionalFormatting xmlns:xm="http://schemas.microsoft.com/office/excel/2006/main">
          <x14:cfRule type="containsText" priority="116" operator="containsText" id="{E87E2DAA-4E1B-4E95-8A50-F71BD9365074}">
            <xm:f>NOT(ISERROR(SEARCH(labels!$B$2,N64)))</xm:f>
            <xm:f>labels!$B$2</xm:f>
            <x14:dxf>
              <font>
                <color theme="5" tint="0.39994506668294322"/>
              </font>
              <fill>
                <patternFill>
                  <bgColor theme="5" tint="0.79998168889431442"/>
                </patternFill>
              </fill>
            </x14:dxf>
          </x14:cfRule>
          <x14:cfRule type="containsText" priority="117" operator="containsText" id="{E5C677CD-D9E2-4ADE-A8AA-E83B371373A4}">
            <xm:f>NOT(ISERROR(SEARCH(labels!$B$7,N64)))</xm:f>
            <xm:f>labels!$B$7</xm:f>
            <x14:dxf>
              <font>
                <color rgb="FF339966"/>
              </font>
              <fill>
                <patternFill>
                  <bgColor rgb="FF3FBF7F"/>
                </patternFill>
              </fill>
            </x14:dxf>
          </x14:cfRule>
          <x14:cfRule type="containsText" priority="121" operator="containsText" id="{DE3718AF-2B0B-45BC-876D-BC1799ADBC00}">
            <xm:f>NOT(ISERROR(SEARCH(labels!$B$3,N64)))</xm:f>
            <xm:f>labels!$B$3</xm:f>
            <x14:dxf>
              <font>
                <color rgb="FF00487E"/>
              </font>
              <fill>
                <patternFill>
                  <bgColor rgb="FF66CCFF"/>
                </patternFill>
              </fill>
            </x14:dxf>
          </x14:cfRule>
          <x14:cfRule type="containsText" priority="120" operator="containsText" id="{231FD123-90FB-4D34-836D-479D85F13923}">
            <xm:f>NOT(ISERROR(SEARCH(labels!$B$4,N64)))</xm:f>
            <xm:f>labels!$B$4</xm:f>
            <x14:dxf>
              <font>
                <color rgb="FF7030A0"/>
              </font>
              <fill>
                <patternFill>
                  <bgColor rgb="FFCCCCFF"/>
                </patternFill>
              </fill>
            </x14:dxf>
          </x14:cfRule>
          <x14:cfRule type="containsText" priority="119" operator="containsText" id="{17AD215F-66DA-4340-A9C4-A05362DF52D1}">
            <xm:f>NOT(ISERROR(SEARCH(labels!$B$5,N64)))</xm:f>
            <xm:f>labels!$B$5</xm:f>
            <x14:dxf>
              <font>
                <color rgb="FF339966"/>
              </font>
              <fill>
                <patternFill>
                  <bgColor rgb="FFC9EDDB"/>
                </patternFill>
              </fill>
            </x14:dxf>
          </x14:cfRule>
          <x14:cfRule type="containsText" priority="118" operator="containsText" id="{BEC23E08-8A0A-49A7-9D13-E3181792CA7C}">
            <xm:f>NOT(ISERROR(SEARCH(labels!$B$6,N64)))</xm:f>
            <xm:f>labels!$B$6</xm:f>
            <x14:dxf>
              <font>
                <color rgb="FF339966"/>
              </font>
              <fill>
                <patternFill>
                  <bgColor rgb="FF8BD9B2"/>
                </patternFill>
              </fill>
            </x14:dxf>
          </x14:cfRule>
          <xm:sqref>N64:O76</xm:sqref>
        </x14:conditionalFormatting>
        <x14:conditionalFormatting xmlns:xm="http://schemas.microsoft.com/office/excel/2006/main">
          <x14:cfRule type="containsText" priority="114" operator="containsText" id="{F2194E0C-CC07-4A6E-96E4-148BBB8F6247}">
            <xm:f>NOT(ISERROR(SEARCH(labels!$B$3,N78)))</xm:f>
            <xm:f>labels!$B$3</xm:f>
            <x14:dxf>
              <font>
                <color rgb="FF00487E"/>
              </font>
              <fill>
                <patternFill>
                  <bgColor rgb="FF66CCFF"/>
                </patternFill>
              </fill>
            </x14:dxf>
          </x14:cfRule>
          <x14:cfRule type="containsText" priority="113" operator="containsText" id="{B990D7F8-F150-46FD-8B30-1406068F9808}">
            <xm:f>NOT(ISERROR(SEARCH(labels!$B$4,N78)))</xm:f>
            <xm:f>labels!$B$4</xm:f>
            <x14:dxf>
              <font>
                <color rgb="FF7030A0"/>
              </font>
              <fill>
                <patternFill>
                  <bgColor rgb="FFCCCCFF"/>
                </patternFill>
              </fill>
            </x14:dxf>
          </x14:cfRule>
          <x14:cfRule type="containsText" priority="112" operator="containsText" id="{11E1AA20-E08E-43D9-BFAB-CDCA928F173E}">
            <xm:f>NOT(ISERROR(SEARCH(labels!$B$5,N78)))</xm:f>
            <xm:f>labels!$B$5</xm:f>
            <x14:dxf>
              <font>
                <color rgb="FF339966"/>
              </font>
              <fill>
                <patternFill>
                  <bgColor rgb="FFC9EDDB"/>
                </patternFill>
              </fill>
            </x14:dxf>
          </x14:cfRule>
          <x14:cfRule type="containsText" priority="111" operator="containsText" id="{38424868-3AA1-4293-90AB-9F23F68D01ED}">
            <xm:f>NOT(ISERROR(SEARCH(labels!$B$6,N78)))</xm:f>
            <xm:f>labels!$B$6</xm:f>
            <x14:dxf>
              <font>
                <color rgb="FF339966"/>
              </font>
              <fill>
                <patternFill>
                  <bgColor rgb="FF8BD9B2"/>
                </patternFill>
              </fill>
            </x14:dxf>
          </x14:cfRule>
          <x14:cfRule type="containsText" priority="110" operator="containsText" id="{91CD01BA-7E4C-4035-B904-69A6342FB967}">
            <xm:f>NOT(ISERROR(SEARCH(labels!$B$7,N78)))</xm:f>
            <xm:f>labels!$B$7</xm:f>
            <x14:dxf>
              <font>
                <color rgb="FF339966"/>
              </font>
              <fill>
                <patternFill>
                  <bgColor rgb="FF3FBF7F"/>
                </patternFill>
              </fill>
            </x14:dxf>
          </x14:cfRule>
          <x14:cfRule type="containsText" priority="109" operator="containsText" id="{8B29B126-4DD1-4751-BEEE-7817B805F762}">
            <xm:f>NOT(ISERROR(SEARCH(labels!$B$2,N78)))</xm:f>
            <xm:f>labels!$B$2</xm:f>
            <x14:dxf>
              <font>
                <color theme="5" tint="0.39994506668294322"/>
              </font>
              <fill>
                <patternFill>
                  <bgColor theme="5" tint="0.79998168889431442"/>
                </patternFill>
              </fill>
            </x14:dxf>
          </x14:cfRule>
          <xm:sqref>N78:O79</xm:sqref>
        </x14:conditionalFormatting>
        <x14:conditionalFormatting xmlns:xm="http://schemas.microsoft.com/office/excel/2006/main">
          <x14:cfRule type="containsText" priority="107" operator="containsText" id="{CEE6A31A-DCC5-4BDB-B518-9CE89D06AA13}">
            <xm:f>NOT(ISERROR(SEARCH(labels!$B$3,N81)))</xm:f>
            <xm:f>labels!$B$3</xm:f>
            <x14:dxf>
              <font>
                <color rgb="FF00487E"/>
              </font>
              <fill>
                <patternFill>
                  <bgColor rgb="FF66CCFF"/>
                </patternFill>
              </fill>
            </x14:dxf>
          </x14:cfRule>
          <x14:cfRule type="containsText" priority="106" operator="containsText" id="{D777F264-87AC-4E09-BEAA-4153DAECA44F}">
            <xm:f>NOT(ISERROR(SEARCH(labels!$B$4,N81)))</xm:f>
            <xm:f>labels!$B$4</xm:f>
            <x14:dxf>
              <font>
                <color rgb="FF7030A0"/>
              </font>
              <fill>
                <patternFill>
                  <bgColor rgb="FFCCCCFF"/>
                </patternFill>
              </fill>
            </x14:dxf>
          </x14:cfRule>
          <x14:cfRule type="containsText" priority="105" operator="containsText" id="{200C313F-D34E-4C67-B55B-9D977921A00D}">
            <xm:f>NOT(ISERROR(SEARCH(labels!$B$5,N81)))</xm:f>
            <xm:f>labels!$B$5</xm:f>
            <x14:dxf>
              <font>
                <color rgb="FF339966"/>
              </font>
              <fill>
                <patternFill>
                  <bgColor rgb="FFC9EDDB"/>
                </patternFill>
              </fill>
            </x14:dxf>
          </x14:cfRule>
          <x14:cfRule type="containsText" priority="104" operator="containsText" id="{5345293F-C6F3-4B4D-B4AF-3F64850A20A0}">
            <xm:f>NOT(ISERROR(SEARCH(labels!$B$6,N81)))</xm:f>
            <xm:f>labels!$B$6</xm:f>
            <x14:dxf>
              <font>
                <color rgb="FF339966"/>
              </font>
              <fill>
                <patternFill>
                  <bgColor rgb="FF8BD9B2"/>
                </patternFill>
              </fill>
            </x14:dxf>
          </x14:cfRule>
          <x14:cfRule type="containsText" priority="103" operator="containsText" id="{58E707AC-C91F-4D36-A7CF-AE5BA1F9B28B}">
            <xm:f>NOT(ISERROR(SEARCH(labels!$B$7,N81)))</xm:f>
            <xm:f>labels!$B$7</xm:f>
            <x14:dxf>
              <font>
                <color rgb="FF339966"/>
              </font>
              <fill>
                <patternFill>
                  <bgColor rgb="FF3FBF7F"/>
                </patternFill>
              </fill>
            </x14:dxf>
          </x14:cfRule>
          <x14:cfRule type="containsText" priority="102" operator="containsText" id="{BF4EBA0B-05F2-413E-AD65-7C4C16BEDD4D}">
            <xm:f>NOT(ISERROR(SEARCH(labels!$B$2,N81)))</xm:f>
            <xm:f>labels!$B$2</xm:f>
            <x14:dxf>
              <font>
                <color theme="5" tint="0.39994506668294322"/>
              </font>
              <fill>
                <patternFill>
                  <bgColor theme="5" tint="0.79998168889431442"/>
                </patternFill>
              </fill>
            </x14:dxf>
          </x14:cfRule>
          <xm:sqref>N81:O82</xm:sqref>
        </x14:conditionalFormatting>
        <x14:conditionalFormatting xmlns:xm="http://schemas.microsoft.com/office/excel/2006/main">
          <x14:cfRule type="containsText" priority="100" operator="containsText" id="{F8128C61-B8AC-4D8A-9070-4A85A9E5A89D}">
            <xm:f>NOT(ISERROR(SEARCH(labels!$B$3,N84)))</xm:f>
            <xm:f>labels!$B$3</xm:f>
            <x14:dxf>
              <font>
                <color rgb="FF00487E"/>
              </font>
              <fill>
                <patternFill>
                  <bgColor rgb="FF66CCFF"/>
                </patternFill>
              </fill>
            </x14:dxf>
          </x14:cfRule>
          <x14:cfRule type="containsText" priority="99" operator="containsText" id="{F72950EB-CD38-4ACD-BD95-685203C6F850}">
            <xm:f>NOT(ISERROR(SEARCH(labels!$B$4,N84)))</xm:f>
            <xm:f>labels!$B$4</xm:f>
            <x14:dxf>
              <font>
                <color rgb="FF7030A0"/>
              </font>
              <fill>
                <patternFill>
                  <bgColor rgb="FFCCCCFF"/>
                </patternFill>
              </fill>
            </x14:dxf>
          </x14:cfRule>
          <x14:cfRule type="containsText" priority="98" operator="containsText" id="{EF700C05-5157-4DEF-AF0A-2EF4C102AC1C}">
            <xm:f>NOT(ISERROR(SEARCH(labels!$B$5,N84)))</xm:f>
            <xm:f>labels!$B$5</xm:f>
            <x14:dxf>
              <font>
                <color rgb="FF339966"/>
              </font>
              <fill>
                <patternFill>
                  <bgColor rgb="FFC9EDDB"/>
                </patternFill>
              </fill>
            </x14:dxf>
          </x14:cfRule>
          <x14:cfRule type="containsText" priority="97" operator="containsText" id="{209BD605-122D-4A3F-9AAB-92E2BB958974}">
            <xm:f>NOT(ISERROR(SEARCH(labels!$B$6,N84)))</xm:f>
            <xm:f>labels!$B$6</xm:f>
            <x14:dxf>
              <font>
                <color rgb="FF339966"/>
              </font>
              <fill>
                <patternFill>
                  <bgColor rgb="FF8BD9B2"/>
                </patternFill>
              </fill>
            </x14:dxf>
          </x14:cfRule>
          <x14:cfRule type="containsText" priority="96" operator="containsText" id="{04F146CE-3DDA-4F21-8DB4-E318709E6258}">
            <xm:f>NOT(ISERROR(SEARCH(labels!$B$7,N84)))</xm:f>
            <xm:f>labels!$B$7</xm:f>
            <x14:dxf>
              <font>
                <color rgb="FF339966"/>
              </font>
              <fill>
                <patternFill>
                  <bgColor rgb="FF3FBF7F"/>
                </patternFill>
              </fill>
            </x14:dxf>
          </x14:cfRule>
          <x14:cfRule type="containsText" priority="95" operator="containsText" id="{0C7046F5-8956-49DF-B5F4-A09A910EEA16}">
            <xm:f>NOT(ISERROR(SEARCH(labels!$B$2,N84)))</xm:f>
            <xm:f>labels!$B$2</xm:f>
            <x14:dxf>
              <font>
                <color theme="5" tint="0.39994506668294322"/>
              </font>
              <fill>
                <patternFill>
                  <bgColor theme="5" tint="0.79998168889431442"/>
                </patternFill>
              </fill>
            </x14:dxf>
          </x14:cfRule>
          <xm:sqref>N84:O88</xm:sqref>
        </x14:conditionalFormatting>
        <x14:conditionalFormatting xmlns:xm="http://schemas.microsoft.com/office/excel/2006/main">
          <x14:cfRule type="containsText" priority="88" operator="containsText" id="{014560EF-DF97-4FC0-A892-D92079D84207}">
            <xm:f>NOT(ISERROR(SEARCH(labels!$B$2,N90)))</xm:f>
            <xm:f>labels!$B$2</xm:f>
            <x14:dxf>
              <font>
                <color theme="5" tint="0.39994506668294322"/>
              </font>
              <fill>
                <patternFill>
                  <bgColor theme="5" tint="0.79998168889431442"/>
                </patternFill>
              </fill>
            </x14:dxf>
          </x14:cfRule>
          <x14:cfRule type="containsText" priority="92" operator="containsText" id="{3EE7C444-65B1-469E-A79E-C4CE000D4294}">
            <xm:f>NOT(ISERROR(SEARCH(labels!$B$4,N90)))</xm:f>
            <xm:f>labels!$B$4</xm:f>
            <x14:dxf>
              <font>
                <color rgb="FF7030A0"/>
              </font>
              <fill>
                <patternFill>
                  <bgColor rgb="FFCCCCFF"/>
                </patternFill>
              </fill>
            </x14:dxf>
          </x14:cfRule>
          <x14:cfRule type="containsText" priority="93" operator="containsText" id="{DF0EC69B-3290-46DA-AA67-E664D53E9B35}">
            <xm:f>NOT(ISERROR(SEARCH(labels!$B$3,N90)))</xm:f>
            <xm:f>labels!$B$3</xm:f>
            <x14:dxf>
              <font>
                <color rgb="FF00487E"/>
              </font>
              <fill>
                <patternFill>
                  <bgColor rgb="FF66CCFF"/>
                </patternFill>
              </fill>
            </x14:dxf>
          </x14:cfRule>
          <x14:cfRule type="containsText" priority="91" operator="containsText" id="{A66C53FB-8564-480C-999A-E8E74EAC14A3}">
            <xm:f>NOT(ISERROR(SEARCH(labels!$B$5,N90)))</xm:f>
            <xm:f>labels!$B$5</xm:f>
            <x14:dxf>
              <font>
                <color rgb="FF339966"/>
              </font>
              <fill>
                <patternFill>
                  <bgColor rgb="FFC9EDDB"/>
                </patternFill>
              </fill>
            </x14:dxf>
          </x14:cfRule>
          <x14:cfRule type="containsText" priority="90" operator="containsText" id="{77B88582-4030-4866-BC8E-D9688DE12715}">
            <xm:f>NOT(ISERROR(SEARCH(labels!$B$6,N90)))</xm:f>
            <xm:f>labels!$B$6</xm:f>
            <x14:dxf>
              <font>
                <color rgb="FF339966"/>
              </font>
              <fill>
                <patternFill>
                  <bgColor rgb="FF8BD9B2"/>
                </patternFill>
              </fill>
            </x14:dxf>
          </x14:cfRule>
          <x14:cfRule type="containsText" priority="89" operator="containsText" id="{FBC94052-F54F-46EA-A628-3F458A0258B2}">
            <xm:f>NOT(ISERROR(SEARCH(labels!$B$7,N90)))</xm:f>
            <xm:f>labels!$B$7</xm:f>
            <x14:dxf>
              <font>
                <color rgb="FF339966"/>
              </font>
              <fill>
                <patternFill>
                  <bgColor rgb="FF3FBF7F"/>
                </patternFill>
              </fill>
            </x14:dxf>
          </x14:cfRule>
          <xm:sqref>N90:O99</xm:sqref>
        </x14:conditionalFormatting>
        <x14:conditionalFormatting xmlns:xm="http://schemas.microsoft.com/office/excel/2006/main">
          <x14:cfRule type="containsText" priority="81" operator="containsText" id="{323CD150-3D3B-452E-8DC8-A2EA63ABF384}">
            <xm:f>NOT(ISERROR(SEARCH(labels!$B$2,N101)))</xm:f>
            <xm:f>labels!$B$2</xm:f>
            <x14:dxf>
              <font>
                <color theme="5" tint="0.39994506668294322"/>
              </font>
              <fill>
                <patternFill>
                  <bgColor theme="5" tint="0.79998168889431442"/>
                </patternFill>
              </fill>
            </x14:dxf>
          </x14:cfRule>
          <x14:cfRule type="containsText" priority="86" operator="containsText" id="{A2BDB183-2803-4074-A779-55775077B726}">
            <xm:f>NOT(ISERROR(SEARCH(labels!$B$3,N101)))</xm:f>
            <xm:f>labels!$B$3</xm:f>
            <x14:dxf>
              <font>
                <color rgb="FF00487E"/>
              </font>
              <fill>
                <patternFill>
                  <bgColor rgb="FF66CCFF"/>
                </patternFill>
              </fill>
            </x14:dxf>
          </x14:cfRule>
          <x14:cfRule type="containsText" priority="85" operator="containsText" id="{6A3424E5-05E2-4585-B1C6-B36192E3A6E1}">
            <xm:f>NOT(ISERROR(SEARCH(labels!$B$4,N101)))</xm:f>
            <xm:f>labels!$B$4</xm:f>
            <x14:dxf>
              <font>
                <color rgb="FF7030A0"/>
              </font>
              <fill>
                <patternFill>
                  <bgColor rgb="FFCCCCFF"/>
                </patternFill>
              </fill>
            </x14:dxf>
          </x14:cfRule>
          <x14:cfRule type="containsText" priority="84" operator="containsText" id="{FA2FC1EA-9A9D-434D-A222-C4B026699FC7}">
            <xm:f>NOT(ISERROR(SEARCH(labels!$B$5,N101)))</xm:f>
            <xm:f>labels!$B$5</xm:f>
            <x14:dxf>
              <font>
                <color rgb="FF339966"/>
              </font>
              <fill>
                <patternFill>
                  <bgColor rgb="FFC9EDDB"/>
                </patternFill>
              </fill>
            </x14:dxf>
          </x14:cfRule>
          <x14:cfRule type="containsText" priority="83" operator="containsText" id="{7797F862-6DAE-4AEE-A61E-098C7BAF2571}">
            <xm:f>NOT(ISERROR(SEARCH(labels!$B$6,N101)))</xm:f>
            <xm:f>labels!$B$6</xm:f>
            <x14:dxf>
              <font>
                <color rgb="FF339966"/>
              </font>
              <fill>
                <patternFill>
                  <bgColor rgb="FF8BD9B2"/>
                </patternFill>
              </fill>
            </x14:dxf>
          </x14:cfRule>
          <x14:cfRule type="containsText" priority="82" operator="containsText" id="{8F6C46FB-15E0-4C38-8507-D24F358346B4}">
            <xm:f>NOT(ISERROR(SEARCH(labels!$B$7,N101)))</xm:f>
            <xm:f>labels!$B$7</xm:f>
            <x14:dxf>
              <font>
                <color rgb="FF339966"/>
              </font>
              <fill>
                <patternFill>
                  <bgColor rgb="FF3FBF7F"/>
                </patternFill>
              </fill>
            </x14:dxf>
          </x14:cfRule>
          <xm:sqref>N101:O102</xm:sqref>
        </x14:conditionalFormatting>
        <x14:conditionalFormatting xmlns:xm="http://schemas.microsoft.com/office/excel/2006/main">
          <x14:cfRule type="containsText" priority="72" operator="containsText" id="{FCD9EDA2-1810-48C9-A07D-E453C24704E0}">
            <xm:f>NOT(ISERROR(SEARCH(labels!$B$3,N114)))</xm:f>
            <xm:f>labels!$B$3</xm:f>
            <x14:dxf>
              <font>
                <color rgb="FF00487E"/>
              </font>
              <fill>
                <patternFill>
                  <bgColor rgb="FF66CCFF"/>
                </patternFill>
              </fill>
            </x14:dxf>
          </x14:cfRule>
          <x14:cfRule type="containsText" priority="71" operator="containsText" id="{C922759D-5AD3-4DE6-BB37-09B43601C30E}">
            <xm:f>NOT(ISERROR(SEARCH(labels!$B$4,N114)))</xm:f>
            <xm:f>labels!$B$4</xm:f>
            <x14:dxf>
              <font>
                <color rgb="FF7030A0"/>
              </font>
              <fill>
                <patternFill>
                  <bgColor rgb="FFCCCCFF"/>
                </patternFill>
              </fill>
            </x14:dxf>
          </x14:cfRule>
          <x14:cfRule type="containsText" priority="70" operator="containsText" id="{FCECA3EB-8632-4A55-BD69-4923B4B57B19}">
            <xm:f>NOT(ISERROR(SEARCH(labels!$B$5,N114)))</xm:f>
            <xm:f>labels!$B$5</xm:f>
            <x14:dxf>
              <font>
                <color rgb="FF339966"/>
              </font>
              <fill>
                <patternFill>
                  <bgColor rgb="FFC9EDDB"/>
                </patternFill>
              </fill>
            </x14:dxf>
          </x14:cfRule>
          <x14:cfRule type="containsText" priority="68" operator="containsText" id="{8A2CBCC6-1245-42CB-9B96-BC035728AA9A}">
            <xm:f>NOT(ISERROR(SEARCH(labels!$B$7,N114)))</xm:f>
            <xm:f>labels!$B$7</xm:f>
            <x14:dxf>
              <font>
                <color rgb="FF339966"/>
              </font>
              <fill>
                <patternFill>
                  <bgColor rgb="FF3FBF7F"/>
                </patternFill>
              </fill>
            </x14:dxf>
          </x14:cfRule>
          <x14:cfRule type="containsText" priority="69" operator="containsText" id="{892FDE25-C1FB-40E6-B80B-FD58F9B25E8F}">
            <xm:f>NOT(ISERROR(SEARCH(labels!$B$6,N114)))</xm:f>
            <xm:f>labels!$B$6</xm:f>
            <x14:dxf>
              <font>
                <color rgb="FF339966"/>
              </font>
              <fill>
                <patternFill>
                  <bgColor rgb="FF8BD9B2"/>
                </patternFill>
              </fill>
            </x14:dxf>
          </x14:cfRule>
          <x14:cfRule type="containsText" priority="67" operator="containsText" id="{376BE3BA-AFAD-49A5-9ED0-A57EFFFEA05C}">
            <xm:f>NOT(ISERROR(SEARCH(labels!$B$2,N114)))</xm:f>
            <xm:f>labels!$B$2</xm:f>
            <x14:dxf>
              <font>
                <color theme="5" tint="0.39994506668294322"/>
              </font>
              <fill>
                <patternFill>
                  <bgColor theme="5" tint="0.79998168889431442"/>
                </patternFill>
              </fill>
            </x14:dxf>
          </x14:cfRule>
          <xm:sqref>N114:O119</xm:sqref>
        </x14:conditionalFormatting>
        <x14:conditionalFormatting xmlns:xm="http://schemas.microsoft.com/office/excel/2006/main">
          <x14:cfRule type="containsText" priority="65" operator="containsText" id="{F9346951-B679-45A6-8B18-39A7EA76A626}">
            <xm:f>NOT(ISERROR(SEARCH(labels!$B$3,N121)))</xm:f>
            <xm:f>labels!$B$3</xm:f>
            <x14:dxf>
              <font>
                <color rgb="FF00487E"/>
              </font>
              <fill>
                <patternFill>
                  <bgColor rgb="FF66CCFF"/>
                </patternFill>
              </fill>
            </x14:dxf>
          </x14:cfRule>
          <x14:cfRule type="containsText" priority="64" operator="containsText" id="{EF136D7B-8F09-4BE3-B557-8EDA91375EF1}">
            <xm:f>NOT(ISERROR(SEARCH(labels!$B$4,N121)))</xm:f>
            <xm:f>labels!$B$4</xm:f>
            <x14:dxf>
              <font>
                <color rgb="FF7030A0"/>
              </font>
              <fill>
                <patternFill>
                  <bgColor rgb="FFCCCCFF"/>
                </patternFill>
              </fill>
            </x14:dxf>
          </x14:cfRule>
          <x14:cfRule type="containsText" priority="63" operator="containsText" id="{C470F75D-AA59-4CA1-AF59-44101F8CFA76}">
            <xm:f>NOT(ISERROR(SEARCH(labels!$B$5,N121)))</xm:f>
            <xm:f>labels!$B$5</xm:f>
            <x14:dxf>
              <font>
                <color rgb="FF339966"/>
              </font>
              <fill>
                <patternFill>
                  <bgColor rgb="FFC9EDDB"/>
                </patternFill>
              </fill>
            </x14:dxf>
          </x14:cfRule>
          <x14:cfRule type="containsText" priority="62" operator="containsText" id="{CD8C0BE0-AFEE-4DE6-8DDE-962C163CFF09}">
            <xm:f>NOT(ISERROR(SEARCH(labels!$B$6,N121)))</xm:f>
            <xm:f>labels!$B$6</xm:f>
            <x14:dxf>
              <font>
                <color rgb="FF339966"/>
              </font>
              <fill>
                <patternFill>
                  <bgColor rgb="FF8BD9B2"/>
                </patternFill>
              </fill>
            </x14:dxf>
          </x14:cfRule>
          <x14:cfRule type="containsText" priority="61" operator="containsText" id="{4FA22807-1D48-4ADE-963D-03E7019F3136}">
            <xm:f>NOT(ISERROR(SEARCH(labels!$B$7,N121)))</xm:f>
            <xm:f>labels!$B$7</xm:f>
            <x14:dxf>
              <font>
                <color rgb="FF339966"/>
              </font>
              <fill>
                <patternFill>
                  <bgColor rgb="FF3FBF7F"/>
                </patternFill>
              </fill>
            </x14:dxf>
          </x14:cfRule>
          <x14:cfRule type="containsText" priority="60" operator="containsText" id="{36021544-114D-4FBA-882E-E2968269020A}">
            <xm:f>NOT(ISERROR(SEARCH(labels!$B$2,N121)))</xm:f>
            <xm:f>labels!$B$2</xm:f>
            <x14:dxf>
              <font>
                <color theme="5" tint="0.39994506668294322"/>
              </font>
              <fill>
                <patternFill>
                  <bgColor theme="5" tint="0.79998168889431442"/>
                </patternFill>
              </fill>
            </x14:dxf>
          </x14:cfRule>
          <xm:sqref>N121:O122</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labels!$F$2:$F$5</xm:f>
          </x14:formula1>
          <xm:sqref>N4:O13 N15:O17 N19:O22 N37:O38 N40:O42 N44:O50 N57:O58 N64:O76 N78:O79 N81:O82 N84:O88 N90:O99 N101:O102 N114:O119 N121:O122 N104:O112 N24:O35</xm:sqref>
        </x14:dataValidation>
        <x14:dataValidation type="list" allowBlank="1" showInputMessage="1" showErrorMessage="1" xr:uid="{00000000-0002-0000-0300-000001000000}">
          <x14:formula1>
            <xm:f>labels!$B$26:$B$28</xm:f>
          </x14:formula1>
          <xm:sqref>G3:G122</xm:sqref>
        </x14:dataValidation>
        <x14:dataValidation type="list" allowBlank="1" showInputMessage="1" showErrorMessage="1" xr:uid="{00000000-0002-0000-0300-000002000000}">
          <x14:formula1>
            <xm:f>Vlookups!$A$5:$A$10</xm:f>
          </x14:formula1>
          <xm:sqref>J3:J122</xm:sqref>
        </x14:dataValidation>
        <x14:dataValidation type="list" allowBlank="1" showInputMessage="1" showErrorMessage="1" xr:uid="{00000000-0002-0000-0300-000003000000}">
          <x14:formula1>
            <xm:f>labels!$C$2:$C$5</xm:f>
          </x14:formula1>
          <xm:sqref>K3:K122</xm:sqref>
        </x14:dataValidation>
        <x14:dataValidation type="list" allowBlank="1" showInputMessage="1" showErrorMessage="1" xr:uid="{00000000-0002-0000-0300-000004000000}">
          <x14:formula1>
            <xm:f>labels!$D$2:$D$5</xm:f>
          </x14:formula1>
          <xm:sqref>L3:L122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94661"/>
  </sheetPr>
  <dimension ref="B1:Q142"/>
  <sheetViews>
    <sheetView showGridLines="0" zoomScaleNormal="100" workbookViewId="0">
      <selection activeCell="F26" sqref="F26"/>
    </sheetView>
  </sheetViews>
  <sheetFormatPr defaultRowHeight="13.5" x14ac:dyDescent="0.35"/>
  <cols>
    <col min="1" max="1" width="3.25" customWidth="1"/>
    <col min="2" max="2" width="11.625" customWidth="1"/>
    <col min="3" max="3" width="41.125" customWidth="1"/>
    <col min="4" max="4" width="16.25" style="2" customWidth="1"/>
    <col min="5" max="5" width="11.125" style="2" hidden="1" customWidth="1"/>
    <col min="6" max="6" width="41.625" style="24" customWidth="1"/>
    <col min="7" max="7" width="11.125" style="2" customWidth="1"/>
    <col min="8" max="8" width="13.5" style="2" customWidth="1"/>
    <col min="9" max="9" width="12.625" style="2" customWidth="1"/>
    <col min="10" max="10" width="11.875" customWidth="1"/>
    <col min="11" max="11" width="12.75" customWidth="1"/>
    <col min="12" max="12" width="28.25" customWidth="1"/>
    <col min="13" max="13" width="13.25" style="2" customWidth="1"/>
    <col min="14" max="15" width="9" style="2"/>
    <col min="16" max="16" width="2.5" customWidth="1"/>
  </cols>
  <sheetData>
    <row r="1" spans="2:17" ht="13.9" thickBot="1" x14ac:dyDescent="0.4"/>
    <row r="2" spans="2:17" ht="55.5" x14ac:dyDescent="0.4">
      <c r="B2" s="501"/>
      <c r="C2" s="502"/>
      <c r="D2" s="250" t="s">
        <v>123</v>
      </c>
      <c r="E2" s="249" t="s">
        <v>190</v>
      </c>
      <c r="F2" s="250" t="s">
        <v>75</v>
      </c>
      <c r="G2" s="250" t="s">
        <v>195</v>
      </c>
      <c r="H2" s="250" t="s">
        <v>196</v>
      </c>
      <c r="I2" s="251" t="s">
        <v>197</v>
      </c>
      <c r="J2" s="1"/>
      <c r="M2"/>
      <c r="P2" s="2"/>
    </row>
    <row r="3" spans="2:17" ht="34.5" customHeight="1" x14ac:dyDescent="0.4">
      <c r="B3" s="503" t="s">
        <v>201</v>
      </c>
      <c r="C3" s="252" t="s">
        <v>181</v>
      </c>
      <c r="D3" s="253">
        <f>COUNTIF('Mitigate Illness'!G3:G42, "IMPLEMENTED (in place now)")</f>
        <v>0</v>
      </c>
      <c r="E3" s="253">
        <f>IFERROR(MAX('Mitigate Illness'!H3:H42), 0)</f>
        <v>0</v>
      </c>
      <c r="F3" s="340" t="str">
        <f>VLOOKUP(E3,Vlookups!$A$18:$B$24,2,FALSE)</f>
        <v>There are no planned, implemented or considered activities in this building block</v>
      </c>
      <c r="G3" s="262">
        <f>IFERROR(SUM(calculations!D6:D8)/calculations!D12,0)</f>
        <v>0</v>
      </c>
      <c r="H3" s="267">
        <f>IFERROR(calculations!D9/calculations!D$12,0)</f>
        <v>0</v>
      </c>
      <c r="I3" s="272">
        <f>IFERROR(SUM(calculations!D10:D11)/calculations!D12,0)</f>
        <v>0</v>
      </c>
      <c r="M3" s="64"/>
      <c r="N3"/>
      <c r="O3" s="1"/>
    </row>
    <row r="4" spans="2:17" ht="34.5" customHeight="1" x14ac:dyDescent="0.35">
      <c r="B4" s="504"/>
      <c r="C4" s="254" t="s">
        <v>182</v>
      </c>
      <c r="D4" s="255">
        <f>COUNTIF('Mitigate Illness'!G43:G102, "IMPLEMENTED (in place now)")</f>
        <v>0</v>
      </c>
      <c r="E4" s="255">
        <f>IFERROR(MAX('Mitigate Illness'!H43:H102), 0)</f>
        <v>0</v>
      </c>
      <c r="F4" s="341" t="str">
        <f>VLOOKUP(E4,Vlookups!$A$18:$B$24,2,FALSE)</f>
        <v>There are no planned, implemented or considered activities in this building block</v>
      </c>
      <c r="G4" s="263">
        <f>IFERROR(SUM(calculations!E6:E8)/calculations!E12,0)</f>
        <v>0</v>
      </c>
      <c r="H4" s="268">
        <f>IFERROR(calculations!E9/calculations!E12,0)</f>
        <v>0</v>
      </c>
      <c r="I4" s="273">
        <f>IFERROR(SUM(calculations!E10:E11)/calculations!E12,0)</f>
        <v>0</v>
      </c>
      <c r="M4" s="64"/>
      <c r="N4"/>
      <c r="O4"/>
    </row>
    <row r="5" spans="2:17" ht="34.5" customHeight="1" x14ac:dyDescent="0.4">
      <c r="B5" s="505"/>
      <c r="C5" s="256" t="s">
        <v>183</v>
      </c>
      <c r="D5" s="257">
        <f>COUNTIF('Mitigate Illness'!G103:G142, "IMPLEMENTED (in place now)")</f>
        <v>0</v>
      </c>
      <c r="E5" s="257">
        <f>IFERROR(MAX('Mitigate Illness'!H103:H142), 0)</f>
        <v>0</v>
      </c>
      <c r="F5" s="342" t="str">
        <f>VLOOKUP(E5,Vlookups!$A$18:$B$24,2,FALSE)</f>
        <v>There are no planned, implemented or considered activities in this building block</v>
      </c>
      <c r="G5" s="264">
        <f>IFERROR(SUM(calculations!F6:F8)/calculations!F12,0)</f>
        <v>0</v>
      </c>
      <c r="H5" s="269">
        <f>IFERROR(calculations!F9/calculations!F12,0)</f>
        <v>0</v>
      </c>
      <c r="I5" s="274">
        <f>IFERROR(SUM(calculations!F10:F11)/calculations!F12,0)</f>
        <v>0</v>
      </c>
      <c r="N5"/>
      <c r="O5" s="1"/>
    </row>
    <row r="6" spans="2:17" ht="34.5" customHeight="1" x14ac:dyDescent="0.4">
      <c r="B6" s="503" t="s">
        <v>200</v>
      </c>
      <c r="C6" s="252" t="s">
        <v>184</v>
      </c>
      <c r="D6" s="253">
        <f>COUNTIF('Prevent Harm'!G3:G82, "IMPLEMENTED (in place now)")</f>
        <v>0</v>
      </c>
      <c r="E6" s="253">
        <f>IFERROR(MAX('Prevent Harm'!H3:H82), 0)</f>
        <v>0</v>
      </c>
      <c r="F6" s="340" t="str">
        <f>VLOOKUP(E6,Vlookups!$A$18:$B$24,2,FALSE)</f>
        <v>There are no planned, implemented or considered activities in this building block</v>
      </c>
      <c r="G6" s="262">
        <f>IFERROR(SUM(calculations!G6:G8)/calculations!G12,0)</f>
        <v>0</v>
      </c>
      <c r="H6" s="267">
        <f>IFERROR(calculations!G9/calculations!G12,0)</f>
        <v>0</v>
      </c>
      <c r="I6" s="272">
        <f>IFERROR(SUM(calculations!G10:G11)/calculations!G12,0)</f>
        <v>0</v>
      </c>
      <c r="N6" s="1"/>
      <c r="O6" s="1"/>
      <c r="P6" s="1"/>
      <c r="Q6" s="1"/>
    </row>
    <row r="7" spans="2:17" ht="34.5" customHeight="1" x14ac:dyDescent="0.35">
      <c r="B7" s="504"/>
      <c r="C7" s="254" t="s">
        <v>185</v>
      </c>
      <c r="D7" s="255">
        <f>COUNTIF('Prevent Harm'!G83:G202, "IMPLEMENTED (in place now)")</f>
        <v>0</v>
      </c>
      <c r="E7" s="255">
        <f>IFERROR(MAX('Prevent Harm'!H83:H202), 0)</f>
        <v>0</v>
      </c>
      <c r="F7" s="341" t="str">
        <f>VLOOKUP(E7,Vlookups!$A$18:$B$24,2,FALSE)</f>
        <v>There are no planned, implemented or considered activities in this building block</v>
      </c>
      <c r="G7" s="263">
        <f>IFERROR(SUM(calculations!H6:H8)/calculations!H12,0)</f>
        <v>0</v>
      </c>
      <c r="H7" s="268">
        <f>IFERROR(calculations!H9/calculations!H12,0)</f>
        <v>0</v>
      </c>
      <c r="I7" s="273">
        <f>IFERROR(SUM(calculations!H10:H11)/calculations!H12,)</f>
        <v>0</v>
      </c>
    </row>
    <row r="8" spans="2:17" ht="34.5" customHeight="1" x14ac:dyDescent="0.35">
      <c r="B8" s="506"/>
      <c r="C8" s="258" t="s">
        <v>186</v>
      </c>
      <c r="D8" s="259">
        <f>COUNTIF('Prevent Harm'!G203:G242, "IMPLEMENTED (in place now)")</f>
        <v>0</v>
      </c>
      <c r="E8" s="259">
        <f>IFERROR(MAX('Prevent Harm'!H203:H242), 0)</f>
        <v>0</v>
      </c>
      <c r="F8" s="343" t="str">
        <f>VLOOKUP(E8,Vlookups!$A$18:$B$24,2,FALSE)</f>
        <v>There are no planned, implemented or considered activities in this building block</v>
      </c>
      <c r="G8" s="265">
        <f>IFERROR(SUM(calculations!I6:I8)/calculations!I12,)</f>
        <v>0</v>
      </c>
      <c r="H8" s="270">
        <f>IFERROR(calculations!I9/calculations!H12,0)</f>
        <v>0</v>
      </c>
      <c r="I8" s="275">
        <f>IFERROR(SUM(calculations!I10:I11)/calculations!I12,0)</f>
        <v>0</v>
      </c>
    </row>
    <row r="9" spans="2:17" ht="34.5" customHeight="1" x14ac:dyDescent="0.35">
      <c r="B9" s="503" t="s">
        <v>202</v>
      </c>
      <c r="C9" s="252" t="s">
        <v>283</v>
      </c>
      <c r="D9" s="253">
        <f>COUNTIF('Promote Thriving'!G3:G22, "IMPLEMENTED (in place now)")</f>
        <v>0</v>
      </c>
      <c r="E9" s="253">
        <f>IFERROR(MAX('Promote Thriving'!H3:H22), 0)</f>
        <v>0</v>
      </c>
      <c r="F9" s="340" t="str">
        <f>VLOOKUP(E9,Vlookups!$A$18:$B$24,2,FALSE)</f>
        <v>There are no planned, implemented or considered activities in this building block</v>
      </c>
      <c r="G9" s="262">
        <f>IFERROR(SUM(calculations!J6:J8)/calculations!J12,0)</f>
        <v>0</v>
      </c>
      <c r="H9" s="267">
        <f>IFERROR(calculations!J9/calculations!J12,0)</f>
        <v>0</v>
      </c>
      <c r="I9" s="272">
        <f>IFERROR(SUM(calculations!J10:J11)/calculations!J12,0)</f>
        <v>0</v>
      </c>
    </row>
    <row r="10" spans="2:17" ht="34.5" customHeight="1" x14ac:dyDescent="0.35">
      <c r="B10" s="504"/>
      <c r="C10" s="254" t="s">
        <v>187</v>
      </c>
      <c r="D10" s="255">
        <f>COUNTIF('Promote Thriving'!G23:G82, "IMPLEMENTED (in place now)")</f>
        <v>0</v>
      </c>
      <c r="E10" s="255">
        <f>IFERROR(MAX('Promote Thriving'!H23:H82), 0)</f>
        <v>0</v>
      </c>
      <c r="F10" s="341" t="str">
        <f>VLOOKUP(E10,Vlookups!$A$18:$B$24,2,FALSE)</f>
        <v>There are no planned, implemented or considered activities in this building block</v>
      </c>
      <c r="G10" s="263">
        <f>IFERROR(SUM(calculations!K6:K8)/calculations!K12,0)</f>
        <v>0</v>
      </c>
      <c r="H10" s="268">
        <f>IFERROR(calculations!K9/calculations!K12,0)</f>
        <v>0</v>
      </c>
      <c r="I10" s="273">
        <f>IFERROR(SUM(calculations!K10:K11)/calculations!K12,0)</f>
        <v>0</v>
      </c>
    </row>
    <row r="11" spans="2:17" ht="34.5" customHeight="1" thickBot="1" x14ac:dyDescent="0.4">
      <c r="B11" s="507"/>
      <c r="C11" s="260" t="s">
        <v>188</v>
      </c>
      <c r="D11" s="261">
        <f>COUNTIF('Promote Thriving'!G83:G122, "IMPLEMENTED (in place now)")</f>
        <v>0</v>
      </c>
      <c r="E11" s="261">
        <f>IFERROR(MAX('Promote Thriving'!H83:H122), 0)</f>
        <v>0</v>
      </c>
      <c r="F11" s="344" t="str">
        <f>VLOOKUP(E11,Vlookups!$A$18:$B$24,2,FALSE)</f>
        <v>There are no planned, implemented or considered activities in this building block</v>
      </c>
      <c r="G11" s="266">
        <f>IFERROR(SUM(calculations!L6:L8)/calculations!L12,0)</f>
        <v>0</v>
      </c>
      <c r="H11" s="271">
        <f>IFERROR(calculations!L9/calculations!L12,0)</f>
        <v>0</v>
      </c>
      <c r="I11" s="276">
        <f>IFERROR(SUM(calculations!L10:L11)/calculations!L12,0)</f>
        <v>0</v>
      </c>
    </row>
    <row r="12" spans="2:17" s="6" customFormat="1" ht="24.75" customHeight="1" x14ac:dyDescent="0.35">
      <c r="B12" s="89"/>
      <c r="C12" s="301"/>
      <c r="D12" s="89"/>
      <c r="E12" s="91"/>
      <c r="F12" s="101"/>
      <c r="G12" s="92"/>
      <c r="H12" s="93"/>
      <c r="I12" s="92"/>
      <c r="M12" s="24"/>
      <c r="N12" s="24"/>
      <c r="O12" s="24"/>
    </row>
    <row r="13" spans="2:17" x14ac:dyDescent="0.35">
      <c r="F13" s="2"/>
      <c r="G13"/>
      <c r="H13"/>
      <c r="I13"/>
      <c r="M13"/>
      <c r="N13"/>
    </row>
    <row r="14" spans="2:17" ht="18.75" hidden="1" customHeight="1" x14ac:dyDescent="0.4">
      <c r="B14" s="239" t="s">
        <v>114</v>
      </c>
      <c r="C14" s="239" t="s">
        <v>111</v>
      </c>
      <c r="D14" s="240" t="s">
        <v>112</v>
      </c>
      <c r="F14" s="358" t="s">
        <v>203</v>
      </c>
      <c r="G14" s="358"/>
      <c r="H14"/>
      <c r="I14"/>
      <c r="M14"/>
      <c r="N14"/>
    </row>
    <row r="15" spans="2:17" hidden="1" x14ac:dyDescent="0.35">
      <c r="B15" s="241">
        <v>1</v>
      </c>
      <c r="C15" s="242" t="s">
        <v>19</v>
      </c>
      <c r="D15" s="499" t="s">
        <v>108</v>
      </c>
      <c r="F15" s="279" t="s">
        <v>72</v>
      </c>
      <c r="G15" s="255">
        <v>0</v>
      </c>
      <c r="H15"/>
      <c r="I15" s="304"/>
      <c r="M15"/>
      <c r="N15"/>
    </row>
    <row r="16" spans="2:17" ht="27" hidden="1" x14ac:dyDescent="0.35">
      <c r="B16" s="241">
        <v>2</v>
      </c>
      <c r="C16" s="243" t="s">
        <v>58</v>
      </c>
      <c r="D16" s="500"/>
      <c r="F16" s="280" t="s">
        <v>96</v>
      </c>
      <c r="G16" s="281" t="s">
        <v>74</v>
      </c>
      <c r="H16"/>
      <c r="I16" s="303"/>
      <c r="M16"/>
      <c r="N16"/>
    </row>
    <row r="17" spans="2:14" ht="27" hidden="1" x14ac:dyDescent="0.35">
      <c r="B17" s="241">
        <v>3</v>
      </c>
      <c r="C17" s="243" t="s">
        <v>59</v>
      </c>
      <c r="D17" s="500"/>
      <c r="F17" s="282" t="s">
        <v>97</v>
      </c>
      <c r="G17" s="255" t="s">
        <v>73</v>
      </c>
      <c r="H17"/>
      <c r="I17"/>
      <c r="M17"/>
      <c r="N17"/>
    </row>
    <row r="18" spans="2:14" ht="27" hidden="1" x14ac:dyDescent="0.35">
      <c r="B18" s="244">
        <v>4</v>
      </c>
      <c r="C18" s="245" t="s">
        <v>60</v>
      </c>
      <c r="D18" s="246" t="s">
        <v>109</v>
      </c>
      <c r="F18" s="2"/>
      <c r="G18"/>
      <c r="H18"/>
      <c r="I18"/>
      <c r="M18"/>
      <c r="N18"/>
    </row>
    <row r="19" spans="2:14" ht="27" hidden="1" x14ac:dyDescent="0.35">
      <c r="B19" s="247">
        <v>5</v>
      </c>
      <c r="C19" s="248" t="s">
        <v>61</v>
      </c>
      <c r="D19" s="498" t="s">
        <v>110</v>
      </c>
      <c r="E19" s="63"/>
      <c r="F19" s="2"/>
      <c r="G19"/>
      <c r="H19"/>
      <c r="I19"/>
      <c r="M19"/>
      <c r="N19"/>
    </row>
    <row r="20" spans="2:14" ht="27" hidden="1" x14ac:dyDescent="0.35">
      <c r="B20" s="247">
        <v>6</v>
      </c>
      <c r="C20" s="248" t="s">
        <v>113</v>
      </c>
      <c r="D20" s="498"/>
      <c r="F20" s="2"/>
      <c r="G20"/>
      <c r="H20"/>
      <c r="I20"/>
      <c r="M20"/>
      <c r="N20"/>
    </row>
    <row r="21" spans="2:14" x14ac:dyDescent="0.35">
      <c r="F21" s="2"/>
    </row>
    <row r="22" spans="2:14" x14ac:dyDescent="0.35">
      <c r="F22" s="2"/>
    </row>
    <row r="23" spans="2:14" x14ac:dyDescent="0.35">
      <c r="F23" s="2"/>
    </row>
    <row r="24" spans="2:14" x14ac:dyDescent="0.35">
      <c r="F24" s="2"/>
    </row>
    <row r="25" spans="2:14" x14ac:dyDescent="0.35">
      <c r="F25" s="2"/>
    </row>
    <row r="26" spans="2:14" x14ac:dyDescent="0.35">
      <c r="F26" s="2"/>
    </row>
    <row r="27" spans="2:14" x14ac:dyDescent="0.35">
      <c r="F27" s="2"/>
    </row>
    <row r="28" spans="2:14" x14ac:dyDescent="0.35">
      <c r="F28" s="2"/>
    </row>
    <row r="29" spans="2:14" x14ac:dyDescent="0.35">
      <c r="F29" s="2"/>
    </row>
    <row r="30" spans="2:14" x14ac:dyDescent="0.35">
      <c r="F30" s="2"/>
    </row>
    <row r="31" spans="2:14" x14ac:dyDescent="0.35">
      <c r="F31" s="2"/>
    </row>
    <row r="32" spans="2:14" x14ac:dyDescent="0.35">
      <c r="F32" s="2"/>
    </row>
    <row r="33" spans="6:6" x14ac:dyDescent="0.35">
      <c r="F33" s="2"/>
    </row>
    <row r="34" spans="6:6" x14ac:dyDescent="0.35">
      <c r="F34" s="2"/>
    </row>
    <row r="35" spans="6:6" x14ac:dyDescent="0.35">
      <c r="F35" s="2"/>
    </row>
    <row r="36" spans="6:6" x14ac:dyDescent="0.35">
      <c r="F36" s="2"/>
    </row>
    <row r="37" spans="6:6" x14ac:dyDescent="0.35">
      <c r="F37" s="2"/>
    </row>
    <row r="38" spans="6:6" x14ac:dyDescent="0.35">
      <c r="F38" s="2"/>
    </row>
    <row r="39" spans="6:6" x14ac:dyDescent="0.35">
      <c r="F39" s="2"/>
    </row>
    <row r="40" spans="6:6" x14ac:dyDescent="0.35">
      <c r="F40" s="2"/>
    </row>
    <row r="41" spans="6:6" x14ac:dyDescent="0.35">
      <c r="F41" s="2"/>
    </row>
    <row r="42" spans="6:6" x14ac:dyDescent="0.35">
      <c r="F42" s="2"/>
    </row>
    <row r="43" spans="6:6" x14ac:dyDescent="0.35">
      <c r="F43" s="2"/>
    </row>
    <row r="44" spans="6:6" x14ac:dyDescent="0.35">
      <c r="F44" s="2"/>
    </row>
    <row r="45" spans="6:6" x14ac:dyDescent="0.35">
      <c r="F45" s="2"/>
    </row>
    <row r="46" spans="6:6" x14ac:dyDescent="0.35">
      <c r="F46" s="2"/>
    </row>
    <row r="47" spans="6:6" x14ac:dyDescent="0.35">
      <c r="F47" s="2"/>
    </row>
    <row r="48" spans="6:6" x14ac:dyDescent="0.35">
      <c r="F48" s="2"/>
    </row>
    <row r="49" spans="6:6" x14ac:dyDescent="0.35">
      <c r="F49" s="2"/>
    </row>
    <row r="50" spans="6:6" x14ac:dyDescent="0.35">
      <c r="F50" s="2"/>
    </row>
    <row r="51" spans="6:6" x14ac:dyDescent="0.35">
      <c r="F51" s="2"/>
    </row>
    <row r="52" spans="6:6" x14ac:dyDescent="0.35">
      <c r="F52" s="2"/>
    </row>
    <row r="53" spans="6:6" x14ac:dyDescent="0.35">
      <c r="F53" s="2"/>
    </row>
    <row r="54" spans="6:6" x14ac:dyDescent="0.35">
      <c r="F54" s="2"/>
    </row>
    <row r="55" spans="6:6" x14ac:dyDescent="0.35">
      <c r="F55" s="2"/>
    </row>
    <row r="56" spans="6:6" x14ac:dyDescent="0.35">
      <c r="F56" s="2"/>
    </row>
    <row r="57" spans="6:6" x14ac:dyDescent="0.35">
      <c r="F57" s="2"/>
    </row>
    <row r="58" spans="6:6" x14ac:dyDescent="0.35">
      <c r="F58" s="2"/>
    </row>
    <row r="59" spans="6:6" x14ac:dyDescent="0.35">
      <c r="F59" s="2"/>
    </row>
    <row r="60" spans="6:6" x14ac:dyDescent="0.35">
      <c r="F60" s="2"/>
    </row>
    <row r="61" spans="6:6" x14ac:dyDescent="0.35">
      <c r="F61" s="2"/>
    </row>
    <row r="62" spans="6:6" x14ac:dyDescent="0.35">
      <c r="F62" s="2"/>
    </row>
    <row r="63" spans="6:6" x14ac:dyDescent="0.35">
      <c r="F63" s="2"/>
    </row>
    <row r="64" spans="6:6" x14ac:dyDescent="0.35">
      <c r="F64" s="2"/>
    </row>
    <row r="65" spans="6:6" x14ac:dyDescent="0.35">
      <c r="F65" s="2"/>
    </row>
    <row r="66" spans="6:6" x14ac:dyDescent="0.35">
      <c r="F66" s="2"/>
    </row>
    <row r="67" spans="6:6" x14ac:dyDescent="0.35">
      <c r="F67" s="2"/>
    </row>
    <row r="68" spans="6:6" x14ac:dyDescent="0.35">
      <c r="F68" s="2"/>
    </row>
    <row r="69" spans="6:6" x14ac:dyDescent="0.35">
      <c r="F69" s="2"/>
    </row>
    <row r="70" spans="6:6" x14ac:dyDescent="0.35">
      <c r="F70" s="2"/>
    </row>
    <row r="71" spans="6:6" x14ac:dyDescent="0.35">
      <c r="F71" s="2"/>
    </row>
    <row r="72" spans="6:6" x14ac:dyDescent="0.35">
      <c r="F72" s="2"/>
    </row>
    <row r="73" spans="6:6" x14ac:dyDescent="0.35">
      <c r="F73" s="2"/>
    </row>
    <row r="74" spans="6:6" x14ac:dyDescent="0.35">
      <c r="F74" s="2"/>
    </row>
    <row r="75" spans="6:6" x14ac:dyDescent="0.35">
      <c r="F75" s="2"/>
    </row>
    <row r="76" spans="6:6" x14ac:dyDescent="0.35">
      <c r="F76" s="2"/>
    </row>
    <row r="77" spans="6:6" x14ac:dyDescent="0.35">
      <c r="F77" s="2"/>
    </row>
    <row r="78" spans="6:6" x14ac:dyDescent="0.35">
      <c r="F78" s="2"/>
    </row>
    <row r="79" spans="6:6" x14ac:dyDescent="0.35">
      <c r="F79" s="2"/>
    </row>
    <row r="80" spans="6:6" x14ac:dyDescent="0.35">
      <c r="F80" s="2"/>
    </row>
    <row r="81" spans="6:6" x14ac:dyDescent="0.35">
      <c r="F81" s="2"/>
    </row>
    <row r="82" spans="6:6" x14ac:dyDescent="0.35">
      <c r="F82" s="2"/>
    </row>
    <row r="83" spans="6:6" x14ac:dyDescent="0.35">
      <c r="F83" s="2"/>
    </row>
    <row r="84" spans="6:6" x14ac:dyDescent="0.35">
      <c r="F84" s="2"/>
    </row>
    <row r="85" spans="6:6" x14ac:dyDescent="0.35">
      <c r="F85" s="2"/>
    </row>
    <row r="86" spans="6:6" x14ac:dyDescent="0.35">
      <c r="F86" s="2"/>
    </row>
    <row r="87" spans="6:6" x14ac:dyDescent="0.35">
      <c r="F87" s="2"/>
    </row>
    <row r="88" spans="6:6" x14ac:dyDescent="0.35">
      <c r="F88" s="2"/>
    </row>
    <row r="89" spans="6:6" x14ac:dyDescent="0.35">
      <c r="F89" s="2"/>
    </row>
    <row r="90" spans="6:6" x14ac:dyDescent="0.35">
      <c r="F90" s="2"/>
    </row>
    <row r="91" spans="6:6" x14ac:dyDescent="0.35">
      <c r="F91" s="2"/>
    </row>
    <row r="92" spans="6:6" x14ac:dyDescent="0.35">
      <c r="F92" s="2"/>
    </row>
    <row r="93" spans="6:6" x14ac:dyDescent="0.35">
      <c r="F93" s="2"/>
    </row>
    <row r="94" spans="6:6" x14ac:dyDescent="0.35">
      <c r="F94" s="2"/>
    </row>
    <row r="95" spans="6:6" x14ac:dyDescent="0.35">
      <c r="F95" s="2"/>
    </row>
    <row r="96" spans="6:6" x14ac:dyDescent="0.35">
      <c r="F96" s="2"/>
    </row>
    <row r="97" spans="6:6" x14ac:dyDescent="0.35">
      <c r="F97" s="2"/>
    </row>
    <row r="98" spans="6:6" x14ac:dyDescent="0.35">
      <c r="F98" s="2"/>
    </row>
    <row r="99" spans="6:6" x14ac:dyDescent="0.35">
      <c r="F99" s="2"/>
    </row>
    <row r="100" spans="6:6" x14ac:dyDescent="0.35">
      <c r="F100" s="2"/>
    </row>
    <row r="101" spans="6:6" x14ac:dyDescent="0.35">
      <c r="F101" s="2"/>
    </row>
    <row r="102" spans="6:6" x14ac:dyDescent="0.35">
      <c r="F102" s="2"/>
    </row>
    <row r="103" spans="6:6" x14ac:dyDescent="0.35">
      <c r="F103" s="2"/>
    </row>
    <row r="104" spans="6:6" x14ac:dyDescent="0.35">
      <c r="F104" s="2"/>
    </row>
    <row r="105" spans="6:6" x14ac:dyDescent="0.35">
      <c r="F105" s="2"/>
    </row>
    <row r="106" spans="6:6" x14ac:dyDescent="0.35">
      <c r="F106" s="2"/>
    </row>
    <row r="107" spans="6:6" x14ac:dyDescent="0.35">
      <c r="F107" s="2"/>
    </row>
    <row r="108" spans="6:6" x14ac:dyDescent="0.35">
      <c r="F108" s="2"/>
    </row>
    <row r="109" spans="6:6" x14ac:dyDescent="0.35">
      <c r="F109" s="2"/>
    </row>
    <row r="110" spans="6:6" x14ac:dyDescent="0.35">
      <c r="F110" s="2"/>
    </row>
    <row r="111" spans="6:6" x14ac:dyDescent="0.35">
      <c r="F111" s="2"/>
    </row>
    <row r="112" spans="6:6" x14ac:dyDescent="0.35">
      <c r="F112" s="2"/>
    </row>
    <row r="113" spans="6:6" x14ac:dyDescent="0.35">
      <c r="F113" s="2"/>
    </row>
    <row r="114" spans="6:6" x14ac:dyDescent="0.35">
      <c r="F114" s="2"/>
    </row>
    <row r="115" spans="6:6" x14ac:dyDescent="0.35">
      <c r="F115" s="2"/>
    </row>
    <row r="116" spans="6:6" x14ac:dyDescent="0.35">
      <c r="F116" s="2"/>
    </row>
    <row r="117" spans="6:6" x14ac:dyDescent="0.35">
      <c r="F117" s="2"/>
    </row>
    <row r="118" spans="6:6" x14ac:dyDescent="0.35">
      <c r="F118" s="2"/>
    </row>
    <row r="119" spans="6:6" x14ac:dyDescent="0.35">
      <c r="F119" s="2"/>
    </row>
    <row r="120" spans="6:6" x14ac:dyDescent="0.35">
      <c r="F120" s="2"/>
    </row>
    <row r="121" spans="6:6" x14ac:dyDescent="0.35">
      <c r="F121" s="2"/>
    </row>
    <row r="122" spans="6:6" x14ac:dyDescent="0.35">
      <c r="F122" s="2"/>
    </row>
    <row r="123" spans="6:6" x14ac:dyDescent="0.35">
      <c r="F123" s="2"/>
    </row>
    <row r="124" spans="6:6" x14ac:dyDescent="0.35">
      <c r="F124" s="2"/>
    </row>
    <row r="125" spans="6:6" x14ac:dyDescent="0.35">
      <c r="F125" s="2"/>
    </row>
    <row r="126" spans="6:6" x14ac:dyDescent="0.35">
      <c r="F126" s="2"/>
    </row>
    <row r="127" spans="6:6" x14ac:dyDescent="0.35">
      <c r="F127" s="2"/>
    </row>
    <row r="128" spans="6:6" x14ac:dyDescent="0.35">
      <c r="F128" s="2"/>
    </row>
    <row r="129" spans="6:6" x14ac:dyDescent="0.35">
      <c r="F129" s="2"/>
    </row>
    <row r="130" spans="6:6" x14ac:dyDescent="0.35">
      <c r="F130" s="2"/>
    </row>
    <row r="131" spans="6:6" x14ac:dyDescent="0.35">
      <c r="F131" s="2"/>
    </row>
    <row r="132" spans="6:6" x14ac:dyDescent="0.35">
      <c r="F132" s="2"/>
    </row>
    <row r="133" spans="6:6" x14ac:dyDescent="0.35">
      <c r="F133" s="2"/>
    </row>
    <row r="134" spans="6:6" x14ac:dyDescent="0.35">
      <c r="F134" s="2"/>
    </row>
    <row r="135" spans="6:6" x14ac:dyDescent="0.35">
      <c r="F135" s="2"/>
    </row>
    <row r="136" spans="6:6" x14ac:dyDescent="0.35">
      <c r="F136" s="2"/>
    </row>
    <row r="137" spans="6:6" x14ac:dyDescent="0.35">
      <c r="F137" s="2"/>
    </row>
    <row r="138" spans="6:6" x14ac:dyDescent="0.35">
      <c r="F138" s="2"/>
    </row>
    <row r="139" spans="6:6" x14ac:dyDescent="0.35">
      <c r="F139" s="2"/>
    </row>
    <row r="140" spans="6:6" x14ac:dyDescent="0.35">
      <c r="F140" s="2"/>
    </row>
    <row r="141" spans="6:6" x14ac:dyDescent="0.35">
      <c r="F141" s="2"/>
    </row>
    <row r="142" spans="6:6" x14ac:dyDescent="0.35">
      <c r="F142" s="2"/>
    </row>
  </sheetData>
  <mergeCells count="6">
    <mergeCell ref="D19:D20"/>
    <mergeCell ref="D15:D17"/>
    <mergeCell ref="B2:C2"/>
    <mergeCell ref="B3:B5"/>
    <mergeCell ref="B6:B8"/>
    <mergeCell ref="B9:B11"/>
  </mergeCells>
  <conditionalFormatting sqref="D3:D11">
    <cfRule type="cellIs" dxfId="17" priority="27" operator="between">
      <formula>1</formula>
      <formula>5</formula>
    </cfRule>
    <cfRule type="cellIs" dxfId="16" priority="28" operator="greaterThan">
      <formula>5</formula>
    </cfRule>
    <cfRule type="cellIs" dxfId="15" priority="29" operator="lessThan">
      <formula>1</formula>
    </cfRule>
  </conditionalFormatting>
  <conditionalFormatting sqref="E3:E11">
    <cfRule type="containsBlanks" dxfId="14" priority="15">
      <formula>LEN(TRIM(E3))=0</formula>
    </cfRule>
  </conditionalFormatting>
  <pageMargins left="0.7" right="0.7" top="0.75" bottom="0.75" header="0.3" footer="0.3"/>
  <pageSetup paperSize="9"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ontainsText" priority="8" operator="containsText" id="{B215FD39-23EB-4019-BCA7-165C8FE774EF}">
            <xm:f>NOT(ISERROR(SEARCH(Vlookups!$B$18,F3)))</xm:f>
            <xm:f>Vlookups!$B$18</xm:f>
            <x14:dxf>
              <font>
                <color auto="1"/>
              </font>
              <fill>
                <patternFill>
                  <bgColor rgb="FFF94661"/>
                </patternFill>
              </fill>
            </x14:dxf>
          </x14:cfRule>
          <x14:cfRule type="containsText" priority="9" operator="containsText" id="{E715F7A4-5106-4ED0-8140-1FDE00A4F5E2}">
            <xm:f>NOT(ISERROR(SEARCH(Vlookups!$A$10,F3)))</xm:f>
            <xm:f>Vlookups!$A$10</xm:f>
            <x14:dxf>
              <font>
                <color auto="1"/>
              </font>
              <fill>
                <patternFill>
                  <bgColor rgb="FFD2E65D"/>
                </patternFill>
              </fill>
            </x14:dxf>
          </x14:cfRule>
          <x14:cfRule type="containsText" priority="10" operator="containsText" id="{A1ADC69E-28E2-4B15-A930-D17DF315DDF6}">
            <xm:f>NOT(ISERROR(SEARCH(Vlookups!$A$9,F3)))</xm:f>
            <xm:f>Vlookups!$A$9</xm:f>
            <x14:dxf>
              <font>
                <color auto="1"/>
              </font>
              <fill>
                <patternFill>
                  <bgColor rgb="FFD2E65D"/>
                </patternFill>
              </fill>
            </x14:dxf>
          </x14:cfRule>
          <x14:cfRule type="containsText" priority="11" operator="containsText" id="{1BF7AE6A-35C6-4FEA-8B82-6EE4DC7E0E95}">
            <xm:f>NOT(ISERROR(SEARCH(Vlookups!$A$8,F3)))</xm:f>
            <xm:f>Vlookups!$A$8</xm:f>
            <x14:dxf>
              <font>
                <color auto="1"/>
              </font>
              <fill>
                <patternFill>
                  <bgColor rgb="FFFDC752"/>
                </patternFill>
              </fill>
            </x14:dxf>
          </x14:cfRule>
          <x14:cfRule type="containsText" priority="12" operator="containsText" id="{B2D2EDB4-4558-4941-AF7B-D578ECC447E5}">
            <xm:f>NOT(ISERROR(SEARCH(Vlookups!$A$7,F3)))</xm:f>
            <xm:f>Vlookups!$A$7</xm:f>
            <x14:dxf>
              <font>
                <color auto="1"/>
              </font>
              <fill>
                <patternFill>
                  <bgColor rgb="FFF94661"/>
                </patternFill>
              </fill>
            </x14:dxf>
          </x14:cfRule>
          <x14:cfRule type="containsText" priority="13" operator="containsText" id="{67D78778-6BDC-4D54-B29F-6E62448B0975}">
            <xm:f>NOT(ISERROR(SEARCH(Vlookups!$A$6,F3)))</xm:f>
            <xm:f>Vlookups!$A$6</xm:f>
            <x14:dxf>
              <font>
                <color theme="1"/>
              </font>
              <fill>
                <patternFill>
                  <bgColor rgb="FFF94661"/>
                </patternFill>
              </fill>
            </x14:dxf>
          </x14:cfRule>
          <x14:cfRule type="containsText" priority="14" operator="containsText" id="{AA835C31-4BEF-4FBE-BEA8-A832C5774EBB}">
            <xm:f>NOT(ISERROR(SEARCH(Vlookups!$A$5,F3)))</xm:f>
            <xm:f>Vlookups!$A$5</xm:f>
            <x14:dxf>
              <font>
                <color auto="1"/>
              </font>
              <fill>
                <patternFill>
                  <bgColor rgb="FFF94661"/>
                </patternFill>
              </fill>
            </x14:dxf>
          </x14:cfRule>
          <xm:sqref>F3:F11</xm:sqref>
        </x14:conditionalFormatting>
        <x14:conditionalFormatting xmlns:xm="http://schemas.microsoft.com/office/excel/2006/main">
          <x14:cfRule type="containsText" priority="1" operator="containsText" id="{66136DC0-A6B1-48EC-AD53-BBEEE1359B70}">
            <xm:f>NOT(ISERROR(SEARCH(Vlookups!$B$18,I16)))</xm:f>
            <xm:f>Vlookups!$B$18</xm:f>
            <x14:dxf>
              <font>
                <color auto="1"/>
              </font>
              <fill>
                <patternFill>
                  <bgColor rgb="FFF94661"/>
                </patternFill>
              </fill>
            </x14:dxf>
          </x14:cfRule>
          <x14:cfRule type="containsText" priority="2" operator="containsText" id="{86D82BE5-3003-45F4-95DD-503A81541754}">
            <xm:f>NOT(ISERROR(SEARCH(Vlookups!$A$10,I16)))</xm:f>
            <xm:f>Vlookups!$A$10</xm:f>
            <x14:dxf>
              <font>
                <color auto="1"/>
              </font>
              <fill>
                <patternFill>
                  <bgColor rgb="FFD2E65D"/>
                </patternFill>
              </fill>
            </x14:dxf>
          </x14:cfRule>
          <x14:cfRule type="containsText" priority="3" operator="containsText" id="{BD25E4C1-ABD5-495D-9896-59EBA7C45E0E}">
            <xm:f>NOT(ISERROR(SEARCH(Vlookups!$A$9,I16)))</xm:f>
            <xm:f>Vlookups!$A$9</xm:f>
            <x14:dxf>
              <font>
                <color auto="1"/>
              </font>
              <fill>
                <patternFill>
                  <bgColor rgb="FFD2E65D"/>
                </patternFill>
              </fill>
            </x14:dxf>
          </x14:cfRule>
          <x14:cfRule type="containsText" priority="4" operator="containsText" id="{B39B8534-18C2-47AB-A3EA-7F9B90A7638D}">
            <xm:f>NOT(ISERROR(SEARCH(Vlookups!$A$8,I16)))</xm:f>
            <xm:f>Vlookups!$A$8</xm:f>
            <x14:dxf>
              <font>
                <color auto="1"/>
              </font>
              <fill>
                <patternFill>
                  <bgColor rgb="FFFDC752"/>
                </patternFill>
              </fill>
            </x14:dxf>
          </x14:cfRule>
          <x14:cfRule type="containsText" priority="5" operator="containsText" id="{CFA9D34C-21AF-48D9-8A0D-EA8E18CB2B88}">
            <xm:f>NOT(ISERROR(SEARCH(Vlookups!$A$7,I16)))</xm:f>
            <xm:f>Vlookups!$A$7</xm:f>
            <x14:dxf>
              <font>
                <color auto="1"/>
              </font>
              <fill>
                <patternFill>
                  <bgColor rgb="FFF94661"/>
                </patternFill>
              </fill>
            </x14:dxf>
          </x14:cfRule>
          <x14:cfRule type="containsText" priority="6" operator="containsText" id="{BE386AB5-2073-44A0-996A-4EB3E0E4BB95}">
            <xm:f>NOT(ISERROR(SEARCH(Vlookups!$A$6,I16)))</xm:f>
            <xm:f>Vlookups!$A$6</xm:f>
            <x14:dxf>
              <font>
                <color theme="1"/>
              </font>
              <fill>
                <patternFill>
                  <bgColor rgb="FFF94661"/>
                </patternFill>
              </fill>
            </x14:dxf>
          </x14:cfRule>
          <x14:cfRule type="containsText" priority="7" operator="containsText" id="{2F348772-D8A4-4F88-92CA-18F9E50A9ABD}">
            <xm:f>NOT(ISERROR(SEARCH(Vlookups!$A$5,I16)))</xm:f>
            <xm:f>Vlookups!$A$5</xm:f>
            <x14:dxf>
              <font>
                <color auto="1"/>
              </font>
              <fill>
                <patternFill>
                  <bgColor rgb="FFF94661"/>
                </patternFill>
              </fill>
            </x14:dxf>
          </x14:cfRule>
          <xm:sqref>I16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O22"/>
  <sheetViews>
    <sheetView workbookViewId="0">
      <selection activeCell="J29" sqref="J29"/>
    </sheetView>
  </sheetViews>
  <sheetFormatPr defaultRowHeight="13.5" x14ac:dyDescent="0.35"/>
  <cols>
    <col min="3" max="3" width="29.25" customWidth="1"/>
  </cols>
  <sheetData>
    <row r="3" spans="1:15" ht="14.25" thickBot="1" x14ac:dyDescent="0.45">
      <c r="B3" s="511" t="s">
        <v>104</v>
      </c>
      <c r="C3" s="511"/>
      <c r="D3" s="511"/>
      <c r="E3" s="511"/>
      <c r="F3" s="511"/>
      <c r="G3" s="511"/>
      <c r="H3" s="511"/>
      <c r="I3" s="511"/>
      <c r="J3" s="511"/>
      <c r="K3" s="511"/>
      <c r="L3" s="511"/>
      <c r="M3" s="2"/>
      <c r="N3" s="2"/>
      <c r="O3" s="2"/>
    </row>
    <row r="4" spans="1:15" x14ac:dyDescent="0.35">
      <c r="B4" s="94"/>
      <c r="C4" s="95"/>
      <c r="D4" s="515" t="s">
        <v>52</v>
      </c>
      <c r="E4" s="516"/>
      <c r="F4" s="517"/>
      <c r="G4" s="516" t="s">
        <v>53</v>
      </c>
      <c r="H4" s="516"/>
      <c r="I4" s="516"/>
      <c r="J4" s="515" t="s">
        <v>76</v>
      </c>
      <c r="K4" s="516"/>
      <c r="L4" s="517"/>
      <c r="M4" s="2"/>
      <c r="N4" s="2"/>
      <c r="O4" s="2"/>
    </row>
    <row r="5" spans="1:15" ht="40.5" x14ac:dyDescent="0.4">
      <c r="B5" s="99" t="s">
        <v>105</v>
      </c>
      <c r="C5" s="100" t="s">
        <v>106</v>
      </c>
      <c r="D5" s="74" t="s">
        <v>66</v>
      </c>
      <c r="E5" s="56" t="s">
        <v>67</v>
      </c>
      <c r="F5" s="75" t="s">
        <v>68</v>
      </c>
      <c r="G5" s="71" t="s">
        <v>192</v>
      </c>
      <c r="H5" s="56" t="s">
        <v>193</v>
      </c>
      <c r="I5" s="80" t="s">
        <v>194</v>
      </c>
      <c r="J5" s="83" t="s">
        <v>77</v>
      </c>
      <c r="K5" s="27" t="s">
        <v>78</v>
      </c>
      <c r="L5" s="39" t="s">
        <v>79</v>
      </c>
      <c r="M5" s="2"/>
      <c r="N5" s="2"/>
      <c r="O5" s="2"/>
    </row>
    <row r="6" spans="1:15" ht="13.9" x14ac:dyDescent="0.4">
      <c r="A6">
        <v>1</v>
      </c>
      <c r="B6" s="96" t="s">
        <v>69</v>
      </c>
      <c r="C6" s="65" t="s">
        <v>122</v>
      </c>
      <c r="D6" s="76">
        <f>COUNTIF('Mitigate Illness'!J3:J42,"Not in place yet")</f>
        <v>0</v>
      </c>
      <c r="E6" s="57">
        <f>COUNTIF('Mitigate Illness'!J43:J102,"Not in place yet")</f>
        <v>0</v>
      </c>
      <c r="F6" s="77">
        <f>COUNTIF('Mitigate Illness'!J103:J142,"Not in place yet")</f>
        <v>0</v>
      </c>
      <c r="G6" s="72">
        <f>COUNTIF('Prevent Harm'!J3:J82,"Not in place yet")</f>
        <v>0</v>
      </c>
      <c r="H6" s="57">
        <f>COUNTIF('Prevent Harm'!J83:J202,"Not in place yet")</f>
        <v>0</v>
      </c>
      <c r="I6" s="81">
        <f>COUNTIF('Prevent Harm'!J203:J242,"Not in place yet")</f>
        <v>0</v>
      </c>
      <c r="J6" s="84">
        <f>COUNTIF('Promote Thriving'!J3:J22,"Not in place yet")</f>
        <v>0</v>
      </c>
      <c r="K6" s="28">
        <f>COUNTIF('Promote Thriving'!J23:J82,"Not in place yet")</f>
        <v>0</v>
      </c>
      <c r="L6" s="41">
        <f>COUNTIF('Promote Thriving'!J83:J122,"Not in place yet")</f>
        <v>0</v>
      </c>
      <c r="M6" s="2"/>
      <c r="N6" s="2"/>
      <c r="O6" s="2"/>
    </row>
    <row r="7" spans="1:15" ht="21" x14ac:dyDescent="0.4">
      <c r="A7">
        <v>2</v>
      </c>
      <c r="B7" s="96" t="s">
        <v>69</v>
      </c>
      <c r="C7" s="66" t="s">
        <v>58</v>
      </c>
      <c r="D7" s="76">
        <f>COUNTIF('Mitigate Illness'!J3:J42,"In place - not specifically as a mental health initiative")</f>
        <v>0</v>
      </c>
      <c r="E7" s="57">
        <f>COUNTIF('Mitigate Illness'!J43:J102,"In place - not specifically as a mental health initiative")</f>
        <v>0</v>
      </c>
      <c r="F7" s="77">
        <f>COUNTIF('Mitigate Illness'!J104:J142,"In place - not specifically as a mental health initiative")</f>
        <v>0</v>
      </c>
      <c r="G7" s="72">
        <f>COUNTIF('Prevent Harm'!J3:J82,"In place - not specifically as a mental health initiative")</f>
        <v>0</v>
      </c>
      <c r="H7" s="57">
        <f>COUNTIF('Prevent Harm'!J83:J202,"In place - not specifically as a mental health initiative")</f>
        <v>0</v>
      </c>
      <c r="I7" s="81">
        <f>COUNTIF('Prevent Harm'!J203:J242,"In place - not specifically as a mental health initiative")</f>
        <v>0</v>
      </c>
      <c r="J7" s="84">
        <f>COUNTIF('Promote Thriving'!J3:J22,"In place - not specifically as a mental health initiative")</f>
        <v>0</v>
      </c>
      <c r="K7" s="28">
        <f>COUNTIF('Promote Thriving'!J23:J82,"In place - not specifically as a mental health initiative")</f>
        <v>0</v>
      </c>
      <c r="L7" s="41">
        <f>COUNTIF('Promote Thriving'!J83:J122,"In place - not specifically as a mental health initiative")</f>
        <v>0</v>
      </c>
      <c r="M7" s="2"/>
      <c r="O7" s="2"/>
    </row>
    <row r="8" spans="1:15" ht="21" x14ac:dyDescent="0.4">
      <c r="A8">
        <v>3</v>
      </c>
      <c r="B8" s="96" t="s">
        <v>69</v>
      </c>
      <c r="C8" s="67" t="s">
        <v>59</v>
      </c>
      <c r="D8" s="76">
        <f>COUNTIF('Mitigate Illness'!J3:J42,"Ad hoc non-recurrent activities targeting mental health")</f>
        <v>0</v>
      </c>
      <c r="E8" s="57">
        <f>COUNTIF('Mitigate Illness'!J43:J102,"Ad hoc non-recurrent activities targeting mental health")</f>
        <v>0</v>
      </c>
      <c r="F8" s="77">
        <f>COUNTIF('Mitigate Illness'!J104:J142,"Ad hoc non-recurrent activities targeting mental health")</f>
        <v>0</v>
      </c>
      <c r="G8" s="72">
        <f>COUNTIF('Prevent Harm'!J3:J82,"Ad hoc non-recurrent activities targeting mental health")</f>
        <v>0</v>
      </c>
      <c r="H8" s="57">
        <f>COUNTIF('Prevent Harm'!J83:J202,"Ad hoc non-recurrent activities targeting mental health")</f>
        <v>0</v>
      </c>
      <c r="I8" s="81">
        <f>COUNTIF('Prevent Harm'!J203:J242,"Ad hoc non-recurrent activities targeting mental health")</f>
        <v>0</v>
      </c>
      <c r="J8" s="84">
        <f>COUNTIF('Promote Thriving'!J3:J22,"Ad hoc non-recurrent activities targeting mental health")</f>
        <v>0</v>
      </c>
      <c r="K8" s="28">
        <f>COUNTIF('Promote Thriving'!J23:J82,"Ad hoc non-recurrent activities targeting mental health")</f>
        <v>0</v>
      </c>
      <c r="L8" s="41">
        <f>COUNTIF('Promote Thriving'!J83:J122,"Ad hoc non-recurrent activities targeting mental health")</f>
        <v>0</v>
      </c>
      <c r="M8" s="2"/>
      <c r="O8" s="2"/>
    </row>
    <row r="9" spans="1:15" ht="21" x14ac:dyDescent="0.4">
      <c r="A9">
        <v>4</v>
      </c>
      <c r="B9" s="97" t="s">
        <v>70</v>
      </c>
      <c r="C9" s="68" t="s">
        <v>60</v>
      </c>
      <c r="D9" s="76">
        <f>COUNTIF('Mitigate Illness'!J3:J42,"Planned, established activities targeting mental health")</f>
        <v>0</v>
      </c>
      <c r="E9" s="57">
        <f>COUNTIF('Mitigate Illness'!J43:J102,"Planned, established activities targeting mental health")</f>
        <v>0</v>
      </c>
      <c r="F9" s="77">
        <f>COUNTIF('Mitigate Illness'!J104:J142,"Planned, established activities targeting mental health")</f>
        <v>0</v>
      </c>
      <c r="G9" s="72">
        <f>COUNTIF('Prevent Harm'!J3:J82,"Planned, established activities targeting mental health")</f>
        <v>0</v>
      </c>
      <c r="H9" s="57">
        <f>COUNTIF('Prevent Harm'!J83:J202,"Planned, established activities targeting mental health")</f>
        <v>0</v>
      </c>
      <c r="I9" s="81">
        <f>COUNTIF('Prevent Harm'!J203:J242,"Planned, established activities targeting mental health")</f>
        <v>0</v>
      </c>
      <c r="J9" s="84">
        <f>COUNTIF('Promote Thriving'!J3:J22,"Planned, established activities targeting mental health")</f>
        <v>0</v>
      </c>
      <c r="K9" s="28">
        <f>COUNTIF('Promote Thriving'!J23:J82,"Planned, established activities targeting mental health")</f>
        <v>0</v>
      </c>
      <c r="L9" s="41">
        <f>COUNTIF('Promote Thriving'!J83:J122,"Planned, established activities targeting mental health")</f>
        <v>0</v>
      </c>
      <c r="M9" s="2"/>
      <c r="O9" s="2"/>
    </row>
    <row r="10" spans="1:15" ht="21" x14ac:dyDescent="0.4">
      <c r="A10">
        <v>5</v>
      </c>
      <c r="B10" s="98" t="s">
        <v>71</v>
      </c>
      <c r="C10" s="69" t="s">
        <v>61</v>
      </c>
      <c r="D10" s="76">
        <f>COUNTIF('Mitigate Illness'!J3:J42,"Planned, established activities targeting mental health, with metrics")</f>
        <v>0</v>
      </c>
      <c r="E10" s="57">
        <f>COUNTIF('Mitigate Illness'!J43:J102,"Planned, established activities targeting mental health, with metrics")</f>
        <v>0</v>
      </c>
      <c r="F10" s="77">
        <f>COUNTIF('Mitigate Illness'!J104:J142,"Planned, established activities targeting mental health, with metrics")</f>
        <v>0</v>
      </c>
      <c r="G10" s="72">
        <f>COUNTIF('Prevent Harm'!J3:J82,"Planned, established activities targeting mental health, with metrics")</f>
        <v>0</v>
      </c>
      <c r="H10" s="57">
        <f>COUNTIF('Prevent Harm'!J83:J202,"Planned, established activities targeting mental health, with metrics")</f>
        <v>0</v>
      </c>
      <c r="I10" s="81">
        <f>COUNTIF('Prevent Harm'!J203:J242,"Planned, established activities targeting mental health, with metrics")</f>
        <v>0</v>
      </c>
      <c r="J10" s="84">
        <f>COUNTIF('Promote Thriving'!J3:J22,"Planned, established activities targeting mental health, with metrics")</f>
        <v>0</v>
      </c>
      <c r="K10" s="28">
        <f>COUNTIF('Promote Thriving'!J23:J82,"Planned, established activities targeting mental health, with metrics")</f>
        <v>0</v>
      </c>
      <c r="L10" s="41">
        <f>COUNTIF('Promote Thriving'!J83:J122,"Planned, established activities targeting mental health, with metrics")</f>
        <v>0</v>
      </c>
      <c r="M10" s="2"/>
      <c r="O10" s="2"/>
    </row>
    <row r="11" spans="1:15" ht="21" x14ac:dyDescent="0.4">
      <c r="A11">
        <v>6</v>
      </c>
      <c r="B11" s="98" t="s">
        <v>71</v>
      </c>
      <c r="C11" s="70" t="s">
        <v>62</v>
      </c>
      <c r="D11" s="76">
        <f>COUNTIF('Mitigate Illness'!J3:J42,"Planned, established activities targeting mental health, with metrics and outcome evaluations")</f>
        <v>0</v>
      </c>
      <c r="E11" s="57">
        <f>COUNTIF('Mitigate Illness'!J43:J102,"Planned, established activities targeting mental health, with metrics and outcome evaluations")</f>
        <v>0</v>
      </c>
      <c r="F11" s="77">
        <f>COUNTIF('Mitigate Illness'!J104:J142,"Planned, established activities targeting mental health, with metrics and outcome evaluations")</f>
        <v>0</v>
      </c>
      <c r="G11" s="72">
        <f>COUNTIF('Prevent Harm'!J3:J82,"Planned, established activities targeting mental health, with metrics and outcome evaluations")</f>
        <v>0</v>
      </c>
      <c r="H11" s="57">
        <f>COUNTIF('Prevent Harm'!J83:J202,"Planned, established activities targeting mental health, with metrics and outcome evaluations")</f>
        <v>0</v>
      </c>
      <c r="I11" s="81">
        <f>COUNTIF('Prevent Harm'!J203:J242,"Planned, established activities targeting mental health, with metrics and outcome evaluations")</f>
        <v>0</v>
      </c>
      <c r="J11" s="84">
        <f>COUNTIF('Promote Thriving'!J3:J22,"Planned, established activities targeting mental health, with metrics and outcome evaluations")</f>
        <v>0</v>
      </c>
      <c r="K11" s="28">
        <f>COUNTIF('Promote Thriving'!J23:J82,"Planned, established activities targeting mental health, with metrics and outcome evaluations")</f>
        <v>0</v>
      </c>
      <c r="L11" s="41">
        <f>COUNTIF('Promote Thriving'!J83:J122,"Planned, established activities targeting mental health, with metrics and outcome evaluations")</f>
        <v>0</v>
      </c>
      <c r="M11" s="2"/>
      <c r="O11" s="2"/>
    </row>
    <row r="12" spans="1:15" ht="13.9" x14ac:dyDescent="0.4">
      <c r="B12" s="44"/>
      <c r="C12" s="25"/>
      <c r="D12" s="78">
        <f t="shared" ref="D12:L12" si="0">SUM(D6:D11)</f>
        <v>0</v>
      </c>
      <c r="E12" s="58">
        <f>SUM(E6:E11)</f>
        <v>0</v>
      </c>
      <c r="F12" s="79">
        <f t="shared" si="0"/>
        <v>0</v>
      </c>
      <c r="G12" s="73">
        <f>SUM(G6:G11)</f>
        <v>0</v>
      </c>
      <c r="H12" s="58">
        <f t="shared" si="0"/>
        <v>0</v>
      </c>
      <c r="I12" s="82">
        <f>SUM(I6:I11)</f>
        <v>0</v>
      </c>
      <c r="J12" s="85">
        <f t="shared" si="0"/>
        <v>0</v>
      </c>
      <c r="K12" s="26">
        <f t="shared" si="0"/>
        <v>0</v>
      </c>
      <c r="L12" s="45">
        <f t="shared" si="0"/>
        <v>0</v>
      </c>
      <c r="M12" s="2"/>
      <c r="O12" s="2"/>
    </row>
    <row r="13" spans="1:15" ht="14.25" thickBot="1" x14ac:dyDescent="0.45">
      <c r="B13" s="46"/>
      <c r="C13" s="47"/>
      <c r="D13" s="508">
        <f>SUM(D12:F12)</f>
        <v>0</v>
      </c>
      <c r="E13" s="509"/>
      <c r="F13" s="510"/>
      <c r="G13" s="509">
        <f>SUM(G12:I12)</f>
        <v>0</v>
      </c>
      <c r="H13" s="509"/>
      <c r="I13" s="509"/>
      <c r="J13" s="512">
        <f>SUM(J12:L12)</f>
        <v>0</v>
      </c>
      <c r="K13" s="513"/>
      <c r="L13" s="514"/>
      <c r="M13" s="2"/>
      <c r="N13" s="2"/>
      <c r="O13" s="2"/>
    </row>
    <row r="14" spans="1:15" ht="13.9" thickBot="1" x14ac:dyDescent="0.4">
      <c r="C14" s="22"/>
      <c r="D14" s="2"/>
      <c r="E14" s="2"/>
      <c r="F14" s="2"/>
      <c r="G14" s="2"/>
      <c r="H14" s="2"/>
      <c r="I14" s="2"/>
      <c r="M14" s="2"/>
      <c r="N14" s="2"/>
      <c r="O14" s="2"/>
    </row>
    <row r="15" spans="1:15" x14ac:dyDescent="0.35">
      <c r="B15" s="37"/>
      <c r="C15" s="38"/>
      <c r="D15" s="59" t="s">
        <v>63</v>
      </c>
      <c r="E15" s="59" t="s">
        <v>64</v>
      </c>
      <c r="F15" s="59" t="s">
        <v>65</v>
      </c>
      <c r="G15" s="86"/>
      <c r="H15" s="59" t="s">
        <v>63</v>
      </c>
      <c r="I15" s="59" t="s">
        <v>64</v>
      </c>
      <c r="J15" s="48" t="s">
        <v>65</v>
      </c>
      <c r="O15" s="2"/>
    </row>
    <row r="16" spans="1:15" x14ac:dyDescent="0.35">
      <c r="B16" s="40" t="s">
        <v>69</v>
      </c>
      <c r="C16" s="16" t="s">
        <v>19</v>
      </c>
      <c r="D16" s="23">
        <f>COUNTIF('Mitigate Illness'!J:J,"Not in place yet")</f>
        <v>0</v>
      </c>
      <c r="E16" s="23">
        <f>COUNTIF('Prevent Harm'!J:J,"Not in place yet")</f>
        <v>0</v>
      </c>
      <c r="F16" s="23">
        <f>COUNTIF('Promote Thriving'!J:J,"Not in place yet")</f>
        <v>0</v>
      </c>
      <c r="G16" s="87"/>
      <c r="H16" s="60" t="e">
        <f t="shared" ref="H16:H21" si="1">D16/$D$22</f>
        <v>#DIV/0!</v>
      </c>
      <c r="I16" s="60" t="e">
        <f t="shared" ref="I16:I21" si="2">E16/$E$22</f>
        <v>#DIV/0!</v>
      </c>
      <c r="J16" s="49" t="e">
        <f t="shared" ref="J16:J21" si="3">F16/$F$22</f>
        <v>#DIV/0!</v>
      </c>
      <c r="O16" s="2"/>
    </row>
    <row r="17" spans="2:15" ht="20.65" x14ac:dyDescent="0.35">
      <c r="B17" s="40" t="s">
        <v>69</v>
      </c>
      <c r="C17" s="17" t="s">
        <v>58</v>
      </c>
      <c r="D17" s="23">
        <f>COUNTIF('Mitigate Illness'!J:J,"In place - not specifically as a mental health initiative")</f>
        <v>0</v>
      </c>
      <c r="E17" s="23">
        <f>COUNTIF('Prevent Harm'!J:J,"In place - not specifically as a mental health initiative")</f>
        <v>0</v>
      </c>
      <c r="F17" s="23">
        <f>COUNTIF('Promote Thriving'!J:J,"In place - not specifically as a mental health initiative")</f>
        <v>0</v>
      </c>
      <c r="G17" s="87"/>
      <c r="H17" s="60" t="e">
        <f t="shared" si="1"/>
        <v>#DIV/0!</v>
      </c>
      <c r="I17" s="60" t="e">
        <f t="shared" si="2"/>
        <v>#DIV/0!</v>
      </c>
      <c r="J17" s="49" t="e">
        <f t="shared" si="3"/>
        <v>#DIV/0!</v>
      </c>
      <c r="O17" s="2"/>
    </row>
    <row r="18" spans="2:15" ht="20.65" x14ac:dyDescent="0.35">
      <c r="B18" s="40" t="s">
        <v>69</v>
      </c>
      <c r="C18" s="18" t="s">
        <v>121</v>
      </c>
      <c r="D18" s="23">
        <f>COUNTIF('Mitigate Illness'!J:J,"Ad hoc non-recurrent activities targeting mental health")</f>
        <v>0</v>
      </c>
      <c r="E18" s="23">
        <f>COUNTIF('Prevent Harm'!J:J,"Ad hoc non-recurrent activities targeting mental health")</f>
        <v>0</v>
      </c>
      <c r="F18" s="23">
        <f>COUNTIF('Promote Thriving'!J:J,"Ad hoc non-recurrent activities targeting mental health")</f>
        <v>0</v>
      </c>
      <c r="G18" s="87"/>
      <c r="H18" s="60" t="e">
        <f t="shared" si="1"/>
        <v>#DIV/0!</v>
      </c>
      <c r="I18" s="60" t="e">
        <f t="shared" si="2"/>
        <v>#DIV/0!</v>
      </c>
      <c r="J18" s="49" t="e">
        <f t="shared" si="3"/>
        <v>#DIV/0!</v>
      </c>
      <c r="O18" s="2"/>
    </row>
    <row r="19" spans="2:15" ht="20.65" x14ac:dyDescent="0.35">
      <c r="B19" s="42" t="s">
        <v>70</v>
      </c>
      <c r="C19" s="19" t="s">
        <v>60</v>
      </c>
      <c r="D19" s="23">
        <f>COUNTIF('Mitigate Illness'!J:J,"Planned, established activities targeting mental health")</f>
        <v>0</v>
      </c>
      <c r="E19" s="23">
        <f>COUNTIF('Prevent Harm'!J:J,"Planned, established activities targeting mental health")</f>
        <v>0</v>
      </c>
      <c r="F19" s="23">
        <f>COUNTIF('Promote Thriving'!J:J,"Planned, established activities targeting mental health")</f>
        <v>0</v>
      </c>
      <c r="G19" s="87"/>
      <c r="H19" s="60" t="e">
        <f t="shared" si="1"/>
        <v>#DIV/0!</v>
      </c>
      <c r="I19" s="60" t="e">
        <f t="shared" si="2"/>
        <v>#DIV/0!</v>
      </c>
      <c r="J19" s="49" t="e">
        <f t="shared" si="3"/>
        <v>#DIV/0!</v>
      </c>
      <c r="O19" s="2"/>
    </row>
    <row r="20" spans="2:15" ht="20.65" x14ac:dyDescent="0.35">
      <c r="B20" s="43" t="s">
        <v>71</v>
      </c>
      <c r="C20" s="20" t="s">
        <v>61</v>
      </c>
      <c r="D20" s="23">
        <f>COUNTIF('Mitigate Illness'!J:J,"Planned, established activities targeting mental health, with metrics")</f>
        <v>0</v>
      </c>
      <c r="E20" s="23">
        <f>COUNTIF('Prevent Harm'!J:J,"Planned, established activities targeting mental health, with metrics")</f>
        <v>0</v>
      </c>
      <c r="F20" s="23">
        <f>COUNTIF('Promote Thriving'!J:J,"Planned, established activities targeting mental health, with metrics")</f>
        <v>0</v>
      </c>
      <c r="G20" s="87"/>
      <c r="H20" s="60" t="e">
        <f t="shared" si="1"/>
        <v>#DIV/0!</v>
      </c>
      <c r="I20" s="60" t="e">
        <f t="shared" si="2"/>
        <v>#DIV/0!</v>
      </c>
      <c r="J20" s="49" t="e">
        <f t="shared" si="3"/>
        <v>#DIV/0!</v>
      </c>
      <c r="O20" s="2"/>
    </row>
    <row r="21" spans="2:15" ht="20.65" x14ac:dyDescent="0.35">
      <c r="B21" s="43" t="s">
        <v>71</v>
      </c>
      <c r="C21" s="21" t="s">
        <v>62</v>
      </c>
      <c r="D21" s="23">
        <f>COUNTIF('Mitigate Illness'!J:J,"Planned, established activities targeting mental health, with metrics and outcome evaluations")</f>
        <v>0</v>
      </c>
      <c r="E21" s="23">
        <f>COUNTIF('Prevent Harm'!J:J,"Planned, established activities targeting mental health, with metrics and outcome evaluations")</f>
        <v>0</v>
      </c>
      <c r="F21" s="23">
        <f>COUNTIF('Promote Thriving'!J:J,"Planned, established activities targeting mental health, with metrics and outcome evaluations")</f>
        <v>0</v>
      </c>
      <c r="G21" s="87"/>
      <c r="H21" s="60" t="e">
        <f t="shared" si="1"/>
        <v>#DIV/0!</v>
      </c>
      <c r="I21" s="60" t="e">
        <f t="shared" si="2"/>
        <v>#DIV/0!</v>
      </c>
      <c r="J21" s="49" t="e">
        <f t="shared" si="3"/>
        <v>#DIV/0!</v>
      </c>
      <c r="O21" s="2"/>
    </row>
    <row r="22" spans="2:15" ht="14.25" thickBot="1" x14ac:dyDescent="0.45">
      <c r="B22" s="50"/>
      <c r="C22" s="51"/>
      <c r="D22" s="61">
        <f>SUM(D16:D21)</f>
        <v>0</v>
      </c>
      <c r="E22" s="61">
        <f>SUM(E16:E21)</f>
        <v>0</v>
      </c>
      <c r="F22" s="61">
        <f>SUM(F16:F21)</f>
        <v>0</v>
      </c>
      <c r="G22" s="88"/>
      <c r="H22" s="62" t="e">
        <f>SUM(H16:H21)</f>
        <v>#DIV/0!</v>
      </c>
      <c r="I22" s="62" t="e">
        <f>SUM(I16:I21)</f>
        <v>#DIV/0!</v>
      </c>
      <c r="J22" s="52" t="e">
        <f>SUM(J16:J21)</f>
        <v>#DIV/0!</v>
      </c>
      <c r="O22" s="2"/>
    </row>
  </sheetData>
  <mergeCells count="7">
    <mergeCell ref="D13:F13"/>
    <mergeCell ref="B3:L3"/>
    <mergeCell ref="G13:I13"/>
    <mergeCell ref="J13:L13"/>
    <mergeCell ref="D4:F4"/>
    <mergeCell ref="G4:I4"/>
    <mergeCell ref="J4:L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B24"/>
  <sheetViews>
    <sheetView workbookViewId="0">
      <selection activeCell="B19" sqref="B19"/>
    </sheetView>
  </sheetViews>
  <sheetFormatPr defaultRowHeight="13.5" x14ac:dyDescent="0.35"/>
  <cols>
    <col min="1" max="1" width="77.75" bestFit="1" customWidth="1"/>
  </cols>
  <sheetData>
    <row r="3" spans="1:2" ht="13.9" x14ac:dyDescent="0.4">
      <c r="A3" s="1" t="s">
        <v>119</v>
      </c>
      <c r="B3" s="1" t="s">
        <v>118</v>
      </c>
    </row>
    <row r="4" spans="1:2" ht="13.9" x14ac:dyDescent="0.4">
      <c r="A4" s="1"/>
      <c r="B4" s="1">
        <v>0</v>
      </c>
    </row>
    <row r="5" spans="1:2" x14ac:dyDescent="0.35">
      <c r="A5" t="s">
        <v>122</v>
      </c>
      <c r="B5">
        <v>1</v>
      </c>
    </row>
    <row r="6" spans="1:2" x14ac:dyDescent="0.35">
      <c r="A6" t="s">
        <v>58</v>
      </c>
      <c r="B6">
        <v>2</v>
      </c>
    </row>
    <row r="7" spans="1:2" x14ac:dyDescent="0.35">
      <c r="A7" t="s">
        <v>121</v>
      </c>
      <c r="B7">
        <v>3</v>
      </c>
    </row>
    <row r="8" spans="1:2" x14ac:dyDescent="0.35">
      <c r="A8" t="s">
        <v>60</v>
      </c>
      <c r="B8">
        <v>4</v>
      </c>
    </row>
    <row r="9" spans="1:2" x14ac:dyDescent="0.35">
      <c r="A9" t="s">
        <v>61</v>
      </c>
      <c r="B9">
        <v>5</v>
      </c>
    </row>
    <row r="10" spans="1:2" x14ac:dyDescent="0.35">
      <c r="A10" t="s">
        <v>62</v>
      </c>
      <c r="B10">
        <v>6</v>
      </c>
    </row>
    <row r="18" spans="1:2" x14ac:dyDescent="0.35">
      <c r="A18">
        <v>0</v>
      </c>
      <c r="B18" t="s">
        <v>191</v>
      </c>
    </row>
    <row r="19" spans="1:2" x14ac:dyDescent="0.35">
      <c r="A19">
        <v>1</v>
      </c>
      <c r="B19" t="s">
        <v>122</v>
      </c>
    </row>
    <row r="20" spans="1:2" x14ac:dyDescent="0.35">
      <c r="A20">
        <v>2</v>
      </c>
      <c r="B20" t="s">
        <v>58</v>
      </c>
    </row>
    <row r="21" spans="1:2" x14ac:dyDescent="0.35">
      <c r="A21">
        <v>3</v>
      </c>
      <c r="B21" t="s">
        <v>121</v>
      </c>
    </row>
    <row r="22" spans="1:2" x14ac:dyDescent="0.35">
      <c r="A22">
        <v>4</v>
      </c>
      <c r="B22" t="s">
        <v>60</v>
      </c>
    </row>
    <row r="23" spans="1:2" x14ac:dyDescent="0.35">
      <c r="A23">
        <v>5</v>
      </c>
      <c r="B23" t="s">
        <v>61</v>
      </c>
    </row>
    <row r="24" spans="1:2" x14ac:dyDescent="0.35">
      <c r="A24">
        <v>6</v>
      </c>
      <c r="B24" t="s">
        <v>62</v>
      </c>
    </row>
  </sheetData>
  <sortState xmlns:xlrd2="http://schemas.microsoft.com/office/spreadsheetml/2017/richdata2" ref="A4:B10">
    <sortCondition ref="A5"/>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28"/>
  <sheetViews>
    <sheetView workbookViewId="0">
      <selection activeCell="D3" sqref="D3"/>
    </sheetView>
  </sheetViews>
  <sheetFormatPr defaultColWidth="10.625" defaultRowHeight="13.5" x14ac:dyDescent="0.35"/>
  <cols>
    <col min="2" max="2" width="60.25" customWidth="1"/>
    <col min="3" max="3" width="37.125" customWidth="1"/>
    <col min="4" max="4" width="36.5" customWidth="1"/>
  </cols>
  <sheetData>
    <row r="1" spans="2:6" ht="13.9" x14ac:dyDescent="0.4">
      <c r="B1" s="1" t="s">
        <v>8</v>
      </c>
      <c r="C1" s="1" t="s">
        <v>9</v>
      </c>
      <c r="D1" s="1" t="s">
        <v>14</v>
      </c>
      <c r="F1" s="1" t="s">
        <v>99</v>
      </c>
    </row>
    <row r="2" spans="2:6" x14ac:dyDescent="0.35">
      <c r="B2" t="s">
        <v>19</v>
      </c>
      <c r="C2" t="s">
        <v>189</v>
      </c>
      <c r="D2" t="s">
        <v>189</v>
      </c>
      <c r="F2" t="s">
        <v>100</v>
      </c>
    </row>
    <row r="3" spans="2:6" x14ac:dyDescent="0.35">
      <c r="B3" s="7" t="s">
        <v>58</v>
      </c>
      <c r="C3" s="2">
        <v>1</v>
      </c>
      <c r="D3">
        <v>1</v>
      </c>
      <c r="F3" t="s">
        <v>101</v>
      </c>
    </row>
    <row r="4" spans="2:6" x14ac:dyDescent="0.35">
      <c r="B4" s="8" t="s">
        <v>59</v>
      </c>
      <c r="C4" s="2">
        <v>2</v>
      </c>
      <c r="D4">
        <v>2</v>
      </c>
      <c r="F4" t="s">
        <v>102</v>
      </c>
    </row>
    <row r="5" spans="2:6" x14ac:dyDescent="0.35">
      <c r="B5" s="3" t="s">
        <v>60</v>
      </c>
      <c r="C5" s="2">
        <v>3</v>
      </c>
      <c r="D5">
        <v>3</v>
      </c>
      <c r="F5" t="s">
        <v>103</v>
      </c>
    </row>
    <row r="6" spans="2:6" x14ac:dyDescent="0.35">
      <c r="B6" s="4" t="s">
        <v>61</v>
      </c>
    </row>
    <row r="7" spans="2:6" ht="27" x14ac:dyDescent="0.35">
      <c r="B7" s="5" t="s">
        <v>62</v>
      </c>
    </row>
    <row r="9" spans="2:6" x14ac:dyDescent="0.35">
      <c r="C9" t="s">
        <v>12</v>
      </c>
    </row>
    <row r="10" spans="2:6" x14ac:dyDescent="0.35">
      <c r="C10" t="s">
        <v>11</v>
      </c>
    </row>
    <row r="11" spans="2:6" x14ac:dyDescent="0.35">
      <c r="C11" t="s">
        <v>10</v>
      </c>
    </row>
    <row r="14" spans="2:6" ht="13.9" x14ac:dyDescent="0.4">
      <c r="B14" s="518" t="s">
        <v>80</v>
      </c>
      <c r="C14" s="518"/>
      <c r="D14" s="518" t="s">
        <v>120</v>
      </c>
      <c r="E14" s="518"/>
    </row>
    <row r="15" spans="2:6" ht="13.9" x14ac:dyDescent="0.4">
      <c r="B15" s="102">
        <v>0</v>
      </c>
      <c r="C15" s="102"/>
      <c r="D15" s="102">
        <v>0</v>
      </c>
      <c r="E15" s="102"/>
    </row>
    <row r="16" spans="2:6" x14ac:dyDescent="0.35">
      <c r="B16" s="2">
        <v>1</v>
      </c>
      <c r="C16" s="53" t="s">
        <v>19</v>
      </c>
      <c r="D16" s="2">
        <v>1</v>
      </c>
    </row>
    <row r="17" spans="2:4" ht="27" x14ac:dyDescent="0.35">
      <c r="B17" s="2">
        <v>2</v>
      </c>
      <c r="C17" s="54" t="s">
        <v>58</v>
      </c>
      <c r="D17" s="2">
        <v>2</v>
      </c>
    </row>
    <row r="18" spans="2:4" ht="27" x14ac:dyDescent="0.35">
      <c r="B18" s="2">
        <v>3</v>
      </c>
      <c r="C18" s="55" t="s">
        <v>59</v>
      </c>
      <c r="D18" s="2">
        <v>3</v>
      </c>
    </row>
    <row r="19" spans="2:4" ht="27" x14ac:dyDescent="0.35">
      <c r="B19" s="2">
        <v>4</v>
      </c>
      <c r="C19" s="3" t="s">
        <v>60</v>
      </c>
      <c r="D19" s="2">
        <v>4</v>
      </c>
    </row>
    <row r="20" spans="2:4" ht="27" x14ac:dyDescent="0.35">
      <c r="B20" s="2">
        <v>5</v>
      </c>
      <c r="C20" s="4" t="s">
        <v>61</v>
      </c>
      <c r="D20" s="2">
        <v>5</v>
      </c>
    </row>
    <row r="21" spans="2:4" ht="40.5" x14ac:dyDescent="0.35">
      <c r="B21" s="2">
        <v>6</v>
      </c>
      <c r="C21" s="5" t="s">
        <v>62</v>
      </c>
      <c r="D21" s="2">
        <v>6</v>
      </c>
    </row>
    <row r="22" spans="2:4" x14ac:dyDescent="0.35">
      <c r="B22" s="2"/>
    </row>
    <row r="25" spans="2:4" x14ac:dyDescent="0.35">
      <c r="B25" s="103" t="s">
        <v>117</v>
      </c>
    </row>
    <row r="26" spans="2:4" x14ac:dyDescent="0.35">
      <c r="B26" t="s">
        <v>15</v>
      </c>
    </row>
    <row r="27" spans="2:4" x14ac:dyDescent="0.35">
      <c r="B27" t="s">
        <v>20</v>
      </c>
    </row>
    <row r="28" spans="2:4" x14ac:dyDescent="0.35">
      <c r="B28" t="s">
        <v>107</v>
      </c>
    </row>
  </sheetData>
  <mergeCells count="2">
    <mergeCell ref="B14:C14"/>
    <mergeCell ref="D14:E14"/>
  </mergeCells>
  <pageMargins left="0.75" right="0.75" top="1" bottom="1" header="0.5" footer="0.5"/>
  <pageSetup paperSize="9" orientation="portrait" horizontalDpi="300" verticalDpi="300"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4C6FCE"/>
  </sheetPr>
  <dimension ref="B1:L11"/>
  <sheetViews>
    <sheetView workbookViewId="0">
      <selection activeCell="F6" sqref="F6"/>
    </sheetView>
  </sheetViews>
  <sheetFormatPr defaultRowHeight="13.5" x14ac:dyDescent="0.35"/>
  <cols>
    <col min="1" max="1" width="3.625" customWidth="1"/>
    <col min="2" max="2" width="12.75" style="305" customWidth="1"/>
    <col min="3" max="3" width="24.625" style="2" customWidth="1"/>
    <col min="4" max="4" width="33.75" customWidth="1"/>
    <col min="5" max="5" width="31.25" customWidth="1"/>
    <col min="6" max="6" width="15.5" customWidth="1"/>
    <col min="7" max="7" width="20.25" customWidth="1"/>
    <col min="8" max="8" width="18.5" customWidth="1"/>
    <col min="9" max="9" width="20.75" customWidth="1"/>
    <col min="11" max="11" width="11.125" customWidth="1"/>
  </cols>
  <sheetData>
    <row r="1" spans="2:12" ht="28.5" customHeight="1" x14ac:dyDescent="0.4">
      <c r="B1" s="345"/>
      <c r="C1" s="346"/>
      <c r="D1" s="347" t="s">
        <v>94</v>
      </c>
      <c r="E1" s="347" t="s">
        <v>93</v>
      </c>
      <c r="F1" s="347" t="s">
        <v>90</v>
      </c>
      <c r="G1" s="347" t="s">
        <v>95</v>
      </c>
      <c r="H1" s="347" t="s">
        <v>91</v>
      </c>
      <c r="I1" s="347" t="s">
        <v>92</v>
      </c>
      <c r="J1" s="347" t="s">
        <v>87</v>
      </c>
      <c r="K1" s="347" t="s">
        <v>88</v>
      </c>
      <c r="L1" s="348" t="s">
        <v>89</v>
      </c>
    </row>
    <row r="2" spans="2:12" ht="52.5" customHeight="1" x14ac:dyDescent="0.35">
      <c r="B2" s="519" t="s">
        <v>198</v>
      </c>
      <c r="C2" s="306" t="s">
        <v>181</v>
      </c>
      <c r="D2" s="307" t="s">
        <v>274</v>
      </c>
      <c r="E2" s="307" t="s">
        <v>275</v>
      </c>
      <c r="F2" s="307" t="s">
        <v>276</v>
      </c>
      <c r="G2" s="308" t="s">
        <v>277</v>
      </c>
      <c r="H2" s="308" t="s">
        <v>278</v>
      </c>
      <c r="I2" s="308" t="s">
        <v>279</v>
      </c>
      <c r="J2" s="309" t="s">
        <v>280</v>
      </c>
      <c r="K2" s="309" t="s">
        <v>281</v>
      </c>
      <c r="L2" s="310" t="s">
        <v>282</v>
      </c>
    </row>
    <row r="3" spans="2:12" ht="52.5" customHeight="1" x14ac:dyDescent="0.35">
      <c r="B3" s="519"/>
      <c r="C3" s="306" t="s">
        <v>182</v>
      </c>
      <c r="D3" s="311"/>
      <c r="E3" s="311"/>
      <c r="F3" s="311"/>
      <c r="G3" s="311"/>
      <c r="H3" s="311"/>
      <c r="I3" s="311"/>
      <c r="J3" s="311"/>
      <c r="K3" s="311"/>
      <c r="L3" s="312"/>
    </row>
    <row r="4" spans="2:12" ht="52.5" customHeight="1" x14ac:dyDescent="0.35">
      <c r="B4" s="519"/>
      <c r="C4" s="306" t="s">
        <v>183</v>
      </c>
      <c r="D4" s="311"/>
      <c r="E4" s="311"/>
      <c r="F4" s="311"/>
      <c r="G4" s="311"/>
      <c r="H4" s="311"/>
      <c r="I4" s="311"/>
      <c r="J4" s="311"/>
      <c r="K4" s="311"/>
      <c r="L4" s="312"/>
    </row>
    <row r="5" spans="2:12" ht="52.5" customHeight="1" x14ac:dyDescent="0.35">
      <c r="B5" s="520" t="s">
        <v>199</v>
      </c>
      <c r="C5" s="313" t="s">
        <v>184</v>
      </c>
      <c r="D5" s="314"/>
      <c r="E5" s="314"/>
      <c r="F5" s="314"/>
      <c r="G5" s="314"/>
      <c r="H5" s="314"/>
      <c r="I5" s="314"/>
      <c r="J5" s="314"/>
      <c r="K5" s="314"/>
      <c r="L5" s="315"/>
    </row>
    <row r="6" spans="2:12" ht="52.5" customHeight="1" x14ac:dyDescent="0.35">
      <c r="B6" s="520"/>
      <c r="C6" s="313" t="s">
        <v>185</v>
      </c>
      <c r="D6" s="314"/>
      <c r="E6" s="314"/>
      <c r="F6" s="314"/>
      <c r="G6" s="314"/>
      <c r="H6" s="314"/>
      <c r="I6" s="314"/>
      <c r="J6" s="314"/>
      <c r="K6" s="314"/>
      <c r="L6" s="315"/>
    </row>
    <row r="7" spans="2:12" ht="52.5" customHeight="1" x14ac:dyDescent="0.35">
      <c r="B7" s="520"/>
      <c r="C7" s="313" t="s">
        <v>293</v>
      </c>
      <c r="D7" s="314"/>
      <c r="E7" s="314"/>
      <c r="F7" s="314"/>
      <c r="G7" s="314"/>
      <c r="H7" s="314"/>
      <c r="I7" s="314"/>
      <c r="J7" s="314"/>
      <c r="K7" s="314"/>
      <c r="L7" s="315"/>
    </row>
    <row r="8" spans="2:12" ht="52.5" customHeight="1" x14ac:dyDescent="0.35">
      <c r="B8" s="521" t="s">
        <v>292</v>
      </c>
      <c r="C8" s="316" t="s">
        <v>294</v>
      </c>
      <c r="D8" s="317"/>
      <c r="E8" s="317"/>
      <c r="F8" s="317"/>
      <c r="G8" s="317"/>
      <c r="H8" s="317"/>
      <c r="I8" s="317"/>
      <c r="J8" s="317"/>
      <c r="K8" s="317"/>
      <c r="L8" s="318"/>
    </row>
    <row r="9" spans="2:12" ht="52.5" customHeight="1" x14ac:dyDescent="0.35">
      <c r="B9" s="521"/>
      <c r="C9" s="316" t="s">
        <v>187</v>
      </c>
      <c r="D9" s="317"/>
      <c r="E9" s="317"/>
      <c r="F9" s="317"/>
      <c r="G9" s="317"/>
      <c r="H9" s="317"/>
      <c r="I9" s="317"/>
      <c r="J9" s="317"/>
      <c r="K9" s="317"/>
      <c r="L9" s="318"/>
    </row>
    <row r="10" spans="2:12" ht="52.5" customHeight="1" x14ac:dyDescent="0.35">
      <c r="B10" s="522"/>
      <c r="C10" s="319" t="s">
        <v>188</v>
      </c>
      <c r="D10" s="320"/>
      <c r="E10" s="320"/>
      <c r="F10" s="320"/>
      <c r="G10" s="320"/>
      <c r="H10" s="320"/>
      <c r="I10" s="320"/>
      <c r="J10" s="320"/>
      <c r="K10" s="320"/>
      <c r="L10" s="321"/>
    </row>
    <row r="11" spans="2:12" x14ac:dyDescent="0.35">
      <c r="D11" s="2"/>
      <c r="E11" s="2"/>
      <c r="F11" s="2"/>
      <c r="G11" s="2"/>
      <c r="H11" s="2"/>
      <c r="I11" s="2"/>
      <c r="J11" s="2"/>
      <c r="K11" s="2"/>
      <c r="L11" s="2"/>
    </row>
  </sheetData>
  <mergeCells count="3">
    <mergeCell ref="B2:B4"/>
    <mergeCell ref="B5:B7"/>
    <mergeCell ref="B8:B10"/>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319634F10DF840A3B0103ADB3B473D" ma:contentTypeVersion="16" ma:contentTypeDescription="Create a new document." ma:contentTypeScope="" ma:versionID="645d8266c3304febccd28210bc3d061a">
  <xsd:schema xmlns:xsd="http://www.w3.org/2001/XMLSchema" xmlns:xs="http://www.w3.org/2001/XMLSchema" xmlns:p="http://schemas.microsoft.com/office/2006/metadata/properties" xmlns:ns2="45f429fa-038b-4990-b8a5-8827cb988fa4" xmlns:ns3="63bba09c-fc2f-430c-846d-4d64b0544c45" targetNamespace="http://schemas.microsoft.com/office/2006/metadata/properties" ma:root="true" ma:fieldsID="d82535e26df45258aa3616c57f92a9bc" ns2:_="" ns3:_="">
    <xsd:import namespace="45f429fa-038b-4990-b8a5-8827cb988fa4"/>
    <xsd:import namespace="63bba09c-fc2f-430c-846d-4d64b0544c4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f429fa-038b-4990-b8a5-8827cb988f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3121f9c-83b4-4673-8dca-bf568c68ea5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bba09c-fc2f-430c-846d-4d64b0544c4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d1bf2f7-2f0a-4c26-9e85-fd16f128f34c}" ma:internalName="TaxCatchAll" ma:showField="CatchAllData" ma:web="63bba09c-fc2f-430c-846d-4d64b0544c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3bba09c-fc2f-430c-846d-4d64b0544c45" xsi:nil="true"/>
    <lcf76f155ced4ddcb4097134ff3c332f xmlns="45f429fa-038b-4990-b8a5-8827cb988fa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3EB7D64-EE5F-4E58-82AF-5C41D0F6A19D}"/>
</file>

<file path=customXml/itemProps2.xml><?xml version="1.0" encoding="utf-8"?>
<ds:datastoreItem xmlns:ds="http://schemas.openxmlformats.org/officeDocument/2006/customXml" ds:itemID="{5BF40FD7-2DE7-4DB3-8635-C6989CD5EC37}"/>
</file>

<file path=customXml/itemProps3.xml><?xml version="1.0" encoding="utf-8"?>
<ds:datastoreItem xmlns:ds="http://schemas.openxmlformats.org/officeDocument/2006/customXml" ds:itemID="{2619BFB0-A309-4D18-873F-980715306C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 for completing</vt:lpstr>
      <vt:lpstr>Mitigate Illness</vt:lpstr>
      <vt:lpstr>Prevent Harm</vt:lpstr>
      <vt:lpstr>Promote Thriving</vt:lpstr>
      <vt:lpstr>Heat maps</vt:lpstr>
      <vt:lpstr>calculations</vt:lpstr>
      <vt:lpstr>Vlookups</vt:lpstr>
      <vt:lpstr>labels</vt:lpstr>
      <vt:lpstr>Action Plan</vt:lpstr>
      <vt:lpstr>'Instructions for completing'!Print_Area</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Civatella</dc:creator>
  <cp:lastModifiedBy>Alisha Fisher</cp:lastModifiedBy>
  <cp:lastPrinted>2018-11-21T06:59:59Z</cp:lastPrinted>
  <dcterms:created xsi:type="dcterms:W3CDTF">2015-11-18T11:08:58Z</dcterms:created>
  <dcterms:modified xsi:type="dcterms:W3CDTF">2023-06-16T00:02:40Z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0x010100A9319634F10DF840A3B0103ADB3B473D</vt:lpwstr>
  </property>
</Properties>
</file>